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88" activeTab="6"/>
  </bookViews>
  <sheets>
    <sheet name="Лист 1" sheetId="1" r:id="rId1"/>
    <sheet name="ОС1" sheetId="2" r:id="rId2"/>
    <sheet name="ЛС1" sheetId="3" r:id="rId3"/>
    <sheet name="ОС2" sheetId="4" r:id="rId4"/>
    <sheet name="ЛС2" sheetId="5" r:id="rId5"/>
    <sheet name="ОС3" sheetId="6" r:id="rId6"/>
    <sheet name="ЛС3" sheetId="7" r:id="rId7"/>
  </sheets>
  <definedNames>
    <definedName name="_xlnm.Print_Area_1">'Лист 1'!$A$1:$H$56</definedName>
    <definedName name="_xlnm.Print_Area_2">#REF!</definedName>
    <definedName name="_xlnm.Print_Area_3">#REF!</definedName>
    <definedName name="_xlnm.Print_Area_4">'ОС1'!$A$1:$J$37</definedName>
    <definedName name="_xlnm.Print_Area_6">'ОС2'!$A$1:$J$38</definedName>
    <definedName name="_xlnm.Print_Area_8">'ОС3'!$A$1:$J$38</definedName>
    <definedName name="_xlnm.Print_Titles_5">"лс1!$24":24</definedName>
    <definedName name="_xlnm.Print_Titles_7">"лс2!$26":26</definedName>
    <definedName name="_xlnm.Print_Titles_9">"лс3!$25":25</definedName>
    <definedName name="Constr_5">'ЛС1'!#REF!</definedName>
    <definedName name="Constr_7">'ЛС2'!#REF!</definedName>
    <definedName name="Constr_9">'ЛС3'!#REF!</definedName>
    <definedName name="FOT_5">'ЛС1'!$C$15</definedName>
    <definedName name="FOT_7">'ЛС2'!$C$14</definedName>
    <definedName name="FOT_9">'ЛС3'!$C$12</definedName>
    <definedName name="Ind_5">'ЛС1'!$A$7</definedName>
    <definedName name="Ind_7">'ЛС2'!$A$4</definedName>
    <definedName name="Ind_9">'ЛС3'!$A$4</definedName>
    <definedName name="Obj_5">#N/A</definedName>
    <definedName name="Obj_7">#N/A</definedName>
    <definedName name="Obj_9">#N/A</definedName>
    <definedName name="Obosn_5">'ЛС1'!$C$13</definedName>
    <definedName name="Obosn_7">'ЛС2'!$C$10</definedName>
    <definedName name="Obosn_9">'ЛС3'!$C$10</definedName>
    <definedName name="SmPr_5">'ЛС1'!$C$14</definedName>
    <definedName name="SmPr_7">'ЛС2'!$C$11</definedName>
    <definedName name="SmPr_9">'ЛС3'!$C$11</definedName>
    <definedName name="_xlnm.Print_Area" localSheetId="0">'Лист 1'!$A$1:$H$56</definedName>
    <definedName name="_xlnm.Print_Area" localSheetId="1">'ОС1'!$A$1:$J$37</definedName>
    <definedName name="_xlnm.Print_Area" localSheetId="3">'ОС2'!$A$1:$J$38</definedName>
    <definedName name="_xlnm.Print_Area" localSheetId="5">'ОС3'!$A$1:$J$38</definedName>
  </definedNames>
  <calcPr fullCalcOnLoad="1"/>
</workbook>
</file>

<file path=xl/sharedStrings.xml><?xml version="1.0" encoding="utf-8"?>
<sst xmlns="http://schemas.openxmlformats.org/spreadsheetml/2006/main" count="506" uniqueCount="276">
  <si>
    <t>Сети газоснабжения микрорайона индивидуальной жилой  застройки в районе ул. Полевая в г. Югорске</t>
  </si>
  <si>
    <t>тыс. руб.</t>
  </si>
  <si>
    <t>(наименование стройки)</t>
  </si>
  <si>
    <t>ОБЪЕКТНЫЙ СМЕТНЫЙ РАСЧЕТ № 01-01</t>
  </si>
  <si>
    <t>(объектная смета)</t>
  </si>
  <si>
    <t>Подготовка территории</t>
  </si>
  <si>
    <t>(наименование объекта)</t>
  </si>
  <si>
    <t xml:space="preserve">Сметная стоимость  </t>
  </si>
  <si>
    <t xml:space="preserve"> тыс. руб</t>
  </si>
  <si>
    <t xml:space="preserve">Средства на оплату труда </t>
  </si>
  <si>
    <t>тыс.руб.</t>
  </si>
  <si>
    <t>Расчетный измеритель единичной стоимости</t>
  </si>
  <si>
    <t>Составлен в базисном уровне цен по состоянию на 01.01.2000г.</t>
  </si>
  <si>
    <t>№ пп</t>
  </si>
  <si>
    <t>Номера сметных расчетов (смет)</t>
  </si>
  <si>
    <t>Наименование работ и затрат</t>
  </si>
  <si>
    <t>Сметная стоимость, тыс.руб.</t>
  </si>
  <si>
    <t>Средства на оплату труда, тыс.руб.</t>
  </si>
  <si>
    <t>Показатели единичной стоимости</t>
  </si>
  <si>
    <t>строительных работ</t>
  </si>
  <si>
    <t>монтажных работ</t>
  </si>
  <si>
    <t>оборудования, мебели, инвентаря</t>
  </si>
  <si>
    <t>прочих</t>
  </si>
  <si>
    <t>всего</t>
  </si>
  <si>
    <t>Глава 1. Подготовка территории строительства</t>
  </si>
  <si>
    <t>1</t>
  </si>
  <si>
    <t>ЛС№ 01-01-01</t>
  </si>
  <si>
    <t>Итого по Главе 6</t>
  </si>
  <si>
    <t>Всего по Главе 1-7</t>
  </si>
  <si>
    <t>2</t>
  </si>
  <si>
    <t>ГСН 81-05-01-2001 Приложение 1 п.4.5</t>
  </si>
  <si>
    <t>Временные здания и сооружения - 1,5%</t>
  </si>
  <si>
    <t>Итого по Главе 8</t>
  </si>
  <si>
    <t>Итого по Главам 1-8</t>
  </si>
  <si>
    <t>Непредвиденные затраты</t>
  </si>
  <si>
    <t>3</t>
  </si>
  <si>
    <t>МДС 81-35.2004 п.4.96</t>
  </si>
  <si>
    <t>Непредвиденные затраты - 2%</t>
  </si>
  <si>
    <t>Итого Непредвиденные затраты</t>
  </si>
  <si>
    <t>Всего</t>
  </si>
  <si>
    <t>ЛОКАЛЬНЫЙ СМЕТНЫЙ РАСЧЕТ № 01-01-01</t>
  </si>
  <si>
    <t>(локальная смета)</t>
  </si>
  <si>
    <t xml:space="preserve">на </t>
  </si>
  <si>
    <t>Подготовку территории</t>
  </si>
  <si>
    <t>(наименование работ и затрат, наименование объекта)</t>
  </si>
  <si>
    <t>Основание: 131.2011 ПИР-ППО (Том 2)</t>
  </si>
  <si>
    <t>Сметная стоимость строительных работ _______________________________________________________________________________________________</t>
  </si>
  <si>
    <t>___________________________5,756</t>
  </si>
  <si>
    <t>Средства  на оплату труда _______________________________________________________________________________________________</t>
  </si>
  <si>
    <t>___________________________1,611</t>
  </si>
  <si>
    <t>Сметная трудоемкость _______________________________________________________________________________________________</t>
  </si>
  <si>
    <t>_______________________________________________________________________________________________32,44</t>
  </si>
  <si>
    <t>чел.час</t>
  </si>
  <si>
    <t>Обоснование</t>
  </si>
  <si>
    <t>Наименование</t>
  </si>
  <si>
    <t>Ед. изм.</t>
  </si>
  <si>
    <t>Кол.</t>
  </si>
  <si>
    <t>Стоимость единицы, руб.</t>
  </si>
  <si>
    <t>Общая стоимость, руб.</t>
  </si>
  <si>
    <t>В том числе</t>
  </si>
  <si>
    <t>Осн.З/п</t>
  </si>
  <si>
    <t>Эк.Маш.</t>
  </si>
  <si>
    <t>З/пМех</t>
  </si>
  <si>
    <t xml:space="preserve">                           Раздел 1. Подготовка территории</t>
  </si>
  <si>
    <t>ТЕР01-02-099-01</t>
  </si>
  <si>
    <r>
      <t xml:space="preserve">Валка деревьев мягких пород с корня, диаметр стволов: до 16 см
</t>
    </r>
    <r>
      <rPr>
        <i/>
        <sz val="9"/>
        <rFont val="Arial"/>
        <family val="2"/>
      </rPr>
      <t>НР (525,07 руб.): 84% от ФОТ
СП (281,29 руб.): 45% от ФОТ</t>
    </r>
  </si>
  <si>
    <t>100 деревьев</t>
  </si>
  <si>
    <t>ТЕР01-02-105-01</t>
  </si>
  <si>
    <r>
      <t xml:space="preserve">Корчевка пней в грунтах естественного залегания корчевателями-собирателями на тракторе мощностью 79 кВт (108 л.с.) с перемещением пней до 5 м, диаметр пней: до 24 см
</t>
    </r>
    <r>
      <rPr>
        <i/>
        <sz val="7"/>
        <rFont val="Arial"/>
        <family val="2"/>
      </rPr>
      <t>НР (359,97 руб.): 84% от ФОТ
СП (192,84 руб.): 45% от ФОТ</t>
    </r>
  </si>
  <si>
    <t>100 пней</t>
  </si>
  <si>
    <t>ТЕР01-02-110-01</t>
  </si>
  <si>
    <r>
      <t xml:space="preserve">Вывозка пней тракторными прицепами 2 т на расстояние до 100 м, диаметр деревьев: до 32 см
</t>
    </r>
    <r>
      <rPr>
        <i/>
        <sz val="7"/>
        <rFont val="Arial"/>
        <family val="2"/>
      </rPr>
      <t>НР (468,45 руб.): 84% от ФОТ
СП (250,96 руб.): 45% от ФОТ</t>
    </r>
  </si>
  <si>
    <r>
      <t xml:space="preserve">4,06
</t>
    </r>
    <r>
      <rPr>
        <i/>
        <sz val="8"/>
        <rFont val="Arial"/>
        <family val="2"/>
      </rPr>
      <t>406/100</t>
    </r>
  </si>
  <si>
    <t>Итого прямые затраты по разделу в ценах 2001г.</t>
  </si>
  <si>
    <t>Накладные расходы</t>
  </si>
  <si>
    <t>Сметная прибыль</t>
  </si>
  <si>
    <t>Итоги по разделу 1 Подготовка территории :</t>
  </si>
  <si>
    <t xml:space="preserve">  Земляные работы, выполняемые по другим видам работ (подготовительным, сопутствующим, укрепительным)</t>
  </si>
  <si>
    <t xml:space="preserve">  Итого</t>
  </si>
  <si>
    <t xml:space="preserve">    В том числе: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</si>
  <si>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</si>
  <si>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</si>
  <si>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</si>
  <si>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</si>
  <si>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Итого по разделу 1 Подготовка территории</t>
  </si>
  <si>
    <t>ИТОГИ ПО СМЕТЕ:</t>
  </si>
  <si>
    <t>Итого прямые затраты по смете в ценах 2001г.</t>
  </si>
  <si>
    <t>Итоги по смете:</t>
  </si>
  <si>
    <t xml:space="preserve">  ВСЕГО по смете</t>
  </si>
  <si>
    <t>ОБЪЕКТНЫЙ СМЕТНЫЙ РАСЧЕТ № 02-01</t>
  </si>
  <si>
    <t xml:space="preserve"> Сети газоснабжения</t>
  </si>
  <si>
    <t>Глава 2. Основные объекты строительства</t>
  </si>
  <si>
    <t>ЛС№ 02-01-01</t>
  </si>
  <si>
    <t>Сети газоснабжения.</t>
  </si>
  <si>
    <t>ЛОКАЛЬНЫЙ СМЕТНЫЙ РАСЧЕТ № 02-01-01</t>
  </si>
  <si>
    <t>Сети газоснабжения</t>
  </si>
  <si>
    <t>Основание: 131.2011 ПИР - ТКР (Том 3)</t>
  </si>
  <si>
    <t>Сметная стоимость _______________________________________________________________________________________________</t>
  </si>
  <si>
    <t>___________________________634,012</t>
  </si>
  <si>
    <t xml:space="preserve">      строительных работ _______________________________________________________________________________________________</t>
  </si>
  <si>
    <t>_______________________________________________________________________________________________625,051</t>
  </si>
  <si>
    <t xml:space="preserve">      монтажных работ _______________________________________________________________________________________________</t>
  </si>
  <si>
    <t>_______________________________________________________________________________________________8,961</t>
  </si>
  <si>
    <t>___________________________52,670</t>
  </si>
  <si>
    <t>_______________________________________________________________________________________________1367,46</t>
  </si>
  <si>
    <t xml:space="preserve">                           Раздел 1. Земляные работы</t>
  </si>
  <si>
    <t>ТЕР01-01-004-02</t>
  </si>
  <si>
    <r>
      <t xml:space="preserve">Разработка грунта в отвал экскаваторами «драглайн» или «обратная лопата» с ковшом вместимостью: 0,4 (0,3-0,45) м3, группа грунтов 2
</t>
    </r>
    <r>
      <rPr>
        <i/>
        <sz val="9"/>
        <rFont val="Arial"/>
        <family val="2"/>
      </rPr>
      <t>НР (5005,08 руб.): 100% от ФОТ
СП (2502,54 руб.): 50% от ФОТ</t>
    </r>
  </si>
  <si>
    <t>1000 м3 грунта</t>
  </si>
  <si>
    <r>
      <t xml:space="preserve">2,90883
</t>
    </r>
    <r>
      <rPr>
        <i/>
        <sz val="8"/>
        <rFont val="Arial"/>
        <family val="2"/>
      </rPr>
      <t>2063*1,41/1000</t>
    </r>
  </si>
  <si>
    <t>ТЕР01-02-057-02</t>
  </si>
  <si>
    <r>
      <t xml:space="preserve">Разработка грунта вручную в траншеях глубиной до 2 м без креплений с откосами, группа грунтов: 2
</t>
    </r>
    <r>
      <rPr>
        <i/>
        <sz val="7"/>
        <rFont val="Arial"/>
        <family val="2"/>
      </rPr>
      <t>НР (922,33 руб.): 84% от ФОТ
СП (494,1 руб.): 45% от ФОТ</t>
    </r>
  </si>
  <si>
    <t>100 м3 грунта</t>
  </si>
  <si>
    <r>
      <t xml:space="preserve">0,2909
</t>
    </r>
    <r>
      <rPr>
        <i/>
        <sz val="6"/>
        <rFont val="Arial"/>
        <family val="2"/>
      </rPr>
      <t>29,09/100</t>
    </r>
  </si>
  <si>
    <t>ТЕР01-01-035-04</t>
  </si>
  <si>
    <r>
      <t xml:space="preserve">Засыпка траншей и котлованов с перемещением грунта до 5 м бульдозерами мощностью: 243 кВт (330 л.с.), группа грунтов 1
</t>
    </r>
    <r>
      <rPr>
        <i/>
        <sz val="7"/>
        <rFont val="Arial"/>
        <family val="2"/>
      </rPr>
      <t>НР (56,97 руб.): 100% от ФОТ
СП (28,49 руб.): 50% от ФОТ</t>
    </r>
  </si>
  <si>
    <r>
      <t xml:space="preserve">0,78316
</t>
    </r>
    <r>
      <rPr>
        <i/>
        <sz val="6"/>
        <rFont val="Arial"/>
        <family val="2"/>
      </rPr>
      <t>783,16/1000</t>
    </r>
  </si>
  <si>
    <t>ТЕР01-02-005-01</t>
  </si>
  <si>
    <r>
      <t xml:space="preserve">Уплотнение грунта пневматическими трамбовками, группа грунтов: 1-2
</t>
    </r>
    <r>
      <rPr>
        <i/>
        <sz val="7"/>
        <rFont val="Arial"/>
        <family val="2"/>
      </rPr>
      <t>НР (1159,92 руб.): 100% от ФОТ
СП (579,96 руб.): 50% от ФОТ</t>
    </r>
  </si>
  <si>
    <t>100 м3 уплотненного грунта</t>
  </si>
  <si>
    <t>Итоги по разделу 1 Земляные работы :</t>
  </si>
  <si>
    <t xml:space="preserve">  Земляные работы, выполняемые механизированным способом</t>
  </si>
  <si>
    <t xml:space="preserve">  Земляные работы, выполняемые ручным способом</t>
  </si>
  <si>
    <t xml:space="preserve">  Итого по разделу 1 Земляные работы</t>
  </si>
  <si>
    <t xml:space="preserve">                           Раздел 2. Трубопроводы</t>
  </si>
  <si>
    <t>ТЕР23-01-001-01</t>
  </si>
  <si>
    <r>
      <t xml:space="preserve">Устройство основания под трубопроводы: песчаного
</t>
    </r>
    <r>
      <rPr>
        <i/>
        <sz val="9"/>
        <rFont val="Arial"/>
        <family val="2"/>
      </rPr>
      <t>НР (5849,42 руб.): 137% от ФОТ
СП (3799,99 руб.): 89% от ФОТ</t>
    </r>
  </si>
  <si>
    <t>10 м3 основания</t>
  </si>
  <si>
    <r>
      <t xml:space="preserve">15,6788
</t>
    </r>
    <r>
      <rPr>
        <i/>
        <sz val="8"/>
        <rFont val="Arial"/>
        <family val="2"/>
      </rPr>
      <t>2063*0,76*0,1/10</t>
    </r>
  </si>
  <si>
    <t>ТЕР24-02-030-01</t>
  </si>
  <si>
    <r>
      <t xml:space="preserve">Укладка в траншею изолированных стальных газопроводов условным диаметром: до 50 мм
</t>
    </r>
    <r>
      <rPr>
        <i/>
        <sz val="7"/>
        <rFont val="Arial"/>
        <family val="2"/>
      </rPr>
      <t>НР (17566,24 руб.): 137% от ФОТ
СП (11411,64 руб.): 89% от ФОТ</t>
    </r>
  </si>
  <si>
    <t>100 м трубопровода</t>
  </si>
  <si>
    <r>
      <t xml:space="preserve">15,63
</t>
    </r>
    <r>
      <rPr>
        <i/>
        <sz val="6"/>
        <rFont val="Arial"/>
        <family val="2"/>
      </rPr>
      <t>1563/100</t>
    </r>
  </si>
  <si>
    <t>ТЕР24-02-030-02</t>
  </si>
  <si>
    <r>
      <t xml:space="preserve">Укладка в траншею изолированных стальных газопроводов условным диаметром: до 80 мм
</t>
    </r>
    <r>
      <rPr>
        <i/>
        <sz val="7"/>
        <rFont val="Arial"/>
        <family val="2"/>
      </rPr>
      <t>НР (2403,08 руб.): 137% от ФОТ
СП (1561,12 руб.): 89% от ФОТ</t>
    </r>
  </si>
  <si>
    <r>
      <t xml:space="preserve">2,01
</t>
    </r>
    <r>
      <rPr>
        <i/>
        <sz val="6"/>
        <rFont val="Arial"/>
        <family val="2"/>
      </rPr>
      <t>201/100</t>
    </r>
  </si>
  <si>
    <t>ТЕР24-02-030-04</t>
  </si>
  <si>
    <r>
      <t xml:space="preserve">Укладка в траншею изолированных стальных газопроводов условным диаметром: до 150 мм
</t>
    </r>
    <r>
      <rPr>
        <i/>
        <sz val="7"/>
        <rFont val="Arial"/>
        <family val="2"/>
      </rPr>
      <t>НР (8225,32 руб.): 137% от ФОТ
СП (5343,45 руб.): 89% от ФОТ</t>
    </r>
  </si>
  <si>
    <r>
      <t xml:space="preserve">3,57
</t>
    </r>
    <r>
      <rPr>
        <i/>
        <sz val="6"/>
        <rFont val="Arial"/>
        <family val="2"/>
      </rPr>
      <t>357/100</t>
    </r>
  </si>
  <si>
    <t>ТЕР24-02-030-05</t>
  </si>
  <si>
    <r>
      <t xml:space="preserve">Укладка в траншею изолированных стальных газопроводов условным диаметром: до 200 мм
</t>
    </r>
    <r>
      <rPr>
        <i/>
        <sz val="7"/>
        <rFont val="Arial"/>
        <family val="2"/>
      </rPr>
      <t>НР (821,84 руб.): 137% от ФОТ
СП (533,89 руб.): 89% от ФОТ</t>
    </r>
  </si>
  <si>
    <r>
      <t xml:space="preserve">0,27
</t>
    </r>
    <r>
      <rPr>
        <i/>
        <sz val="6"/>
        <rFont val="Arial"/>
        <family val="2"/>
      </rPr>
      <t>27/100</t>
    </r>
  </si>
  <si>
    <t>ТЕР24-02-051-01</t>
  </si>
  <si>
    <r>
      <t xml:space="preserve">Монтаж задвижки стальной фланцевой для надземной установки на газопроводах из труб условным диаметром: 50 мм
</t>
    </r>
    <r>
      <rPr>
        <i/>
        <sz val="7"/>
        <rFont val="Arial"/>
        <family val="2"/>
      </rPr>
      <t>НР (3423,97 руб.): 137% от ФОТ
СП (2224,33 руб.): 89% от ФОТ</t>
    </r>
  </si>
  <si>
    <t>1 задвижка</t>
  </si>
  <si>
    <t>ТСЦ-302-3227</t>
  </si>
  <si>
    <t>Краны стальные газовые шаровые: равнопроходные с ДУ 50 мм</t>
  </si>
  <si>
    <t>шт.</t>
  </si>
  <si>
    <t>ТЕР24-02-051-02</t>
  </si>
  <si>
    <r>
      <t xml:space="preserve">Монтаж задвижки стальной фланцевой для надземной установки на газопроводах из труб условным диаметром: 80 мм
</t>
    </r>
    <r>
      <rPr>
        <i/>
        <sz val="7"/>
        <rFont val="Arial"/>
        <family val="2"/>
      </rPr>
      <t>НР (762,98 руб.): 137% от ФОТ
СП (495,66 руб.): 89% от ФОТ</t>
    </r>
  </si>
  <si>
    <t>ТСЦ-302-1119</t>
  </si>
  <si>
    <t>Краны стальные газовые шаровые: диаметром 80 мм</t>
  </si>
  <si>
    <t>ТЕР24-02-051-04</t>
  </si>
  <si>
    <r>
      <t xml:space="preserve">Монтаж задвижки стальной фланцевой для надземной установки на газопроводах из труб условным диаметром: 150 мм
</t>
    </r>
    <r>
      <rPr>
        <i/>
        <sz val="7"/>
        <rFont val="Arial"/>
        <family val="2"/>
      </rPr>
      <t>НР (1013,42 руб.): 137% от ФОТ
СП (658,35 руб.): 89% от ФОТ</t>
    </r>
  </si>
  <si>
    <t>ТСЦ-302-1121</t>
  </si>
  <si>
    <t>Краны стальные газовые шаровые: диаметром 150 мм</t>
  </si>
  <si>
    <t>ТЕР16-05-001-01</t>
  </si>
  <si>
    <r>
      <t xml:space="preserve">Установка вентилей, задвижек, затворов, клапанов обратных, кранов проходных на трубопроводах из стальных труб диаметром: до 25 мм
</t>
    </r>
    <r>
      <rPr>
        <i/>
        <sz val="7"/>
        <rFont val="Arial"/>
        <family val="2"/>
      </rPr>
      <t>НР (393,12 руб.): 134% от ФОТ
СП (243,5 руб.): 83% от ФОТ</t>
    </r>
  </si>
  <si>
    <t>1 шт.</t>
  </si>
  <si>
    <t>ТЕР22-03-014-01</t>
  </si>
  <si>
    <r>
      <t xml:space="preserve">Приварка фланцев к стальным трубопроводам диаметром: 50 мм
</t>
    </r>
    <r>
      <rPr>
        <i/>
        <sz val="7"/>
        <rFont val="Arial"/>
        <family val="2"/>
      </rPr>
      <t>НР (821,4 руб.): 137% от ФОТ
СП (533,61 руб.): 89% от ФОТ</t>
    </r>
  </si>
  <si>
    <t>1 фланец</t>
  </si>
  <si>
    <t>ТЕР22-03-014-02</t>
  </si>
  <si>
    <r>
      <t xml:space="preserve">Приварка фланцев к стальным трубопроводам диаметром: 80 мм
</t>
    </r>
    <r>
      <rPr>
        <i/>
        <sz val="7"/>
        <rFont val="Arial"/>
        <family val="2"/>
      </rPr>
      <t>НР (179,14 руб.): 137% от ФОТ
СП (116,38 руб.): 89% от ФОТ</t>
    </r>
  </si>
  <si>
    <t>ТЕР22-03-014-05</t>
  </si>
  <si>
    <r>
      <t xml:space="preserve">Приварка фланцев к стальным трубопроводам диаметром: 150 мм
</t>
    </r>
    <r>
      <rPr>
        <i/>
        <sz val="7"/>
        <rFont val="Arial"/>
        <family val="2"/>
      </rPr>
      <t>НР (162,76 руб.): 137% от ФОТ
СП (105,73 руб.): 89% от ФОТ</t>
    </r>
  </si>
  <si>
    <t>ТЕР22-03-001-05</t>
  </si>
  <si>
    <r>
      <t xml:space="preserve">Установка фасонных частей стальных сварных диаметром: 100-250 мм
</t>
    </r>
    <r>
      <rPr>
        <i/>
        <sz val="7"/>
        <rFont val="Arial"/>
        <family val="2"/>
      </rPr>
      <t>НР (4027,92 руб.): 137% от ФОТ
СП (2616,68 руб.): 89% от ФОТ</t>
    </r>
  </si>
  <si>
    <t>1 т фасонных частей</t>
  </si>
  <si>
    <t>ТСЦ-507-1974</t>
  </si>
  <si>
    <t>Отводы 90 град. с радиусом кривизны R=1,5 Ду на Ру до 16 МПа (160 кгс/см2), диаметром условного прохода: 50 мм, наружным диаметром 57 мм, толщиной стенки 4 мм</t>
  </si>
  <si>
    <t>ТСЦ-507-1979</t>
  </si>
  <si>
    <t>Отводы 90 град. с радиусом кривизны R=1,5 Ду на Ру до 16 МПа (160 кгс/см2), диаметром условного прохода: 80 мм, наружным диаметром 89 мм, толщиной стенки 3,5 мм</t>
  </si>
  <si>
    <t>ТСЦ-507-1993</t>
  </si>
  <si>
    <t>Отводы 90 град. с радиусом кривизны R=1,5 Ду на Ру до 16 МПа (160 кгс/см2), диаметром условного прохода: 150 мм, наружным диаметром 159 мм, толщиной стенки 4 мм</t>
  </si>
  <si>
    <t>ТСЦ-507-2032</t>
  </si>
  <si>
    <t>Отводы 90 град. с радиусом кривизны R=1,5 Ду на Ру до 16 МПа (160 кгс/см2), диаметром условного прохода: 200 мм, наружным диаметром 219 мм, толщиной стенки 5 мм</t>
  </si>
  <si>
    <t>ТСЦ-301-3343</t>
  </si>
  <si>
    <t>Заглушки инвентарные металлические</t>
  </si>
  <si>
    <t>т</t>
  </si>
  <si>
    <r>
      <t xml:space="preserve">0,034
</t>
    </r>
    <r>
      <rPr>
        <i/>
        <sz val="8"/>
        <rFont val="Arial"/>
        <family val="2"/>
      </rPr>
      <t>34/1000</t>
    </r>
  </si>
  <si>
    <t>ТЕР22-01-011-05</t>
  </si>
  <si>
    <r>
      <t xml:space="preserve">Укладка стальных водопроводных труб с гидравлическим испытанием диаметром: 150 мм
</t>
    </r>
    <r>
      <rPr>
        <i/>
        <sz val="7"/>
        <rFont val="Arial"/>
        <family val="2"/>
      </rPr>
      <t>НР (1425,46 руб.): 137% от ФОТ
СП (926,03 руб.): 89% от ФОТ</t>
    </r>
  </si>
  <si>
    <t>1 км трубопровода</t>
  </si>
  <si>
    <r>
      <t xml:space="preserve">0,0575
</t>
    </r>
    <r>
      <rPr>
        <i/>
        <sz val="6"/>
        <rFont val="Arial"/>
        <family val="2"/>
      </rPr>
      <t>57,5/1000</t>
    </r>
  </si>
  <si>
    <t>ТЕР22-01-011-06</t>
  </si>
  <si>
    <r>
      <t xml:space="preserve">Укладка стальных водопроводных труб с гидравлическим испытанием диаметром: 200 мм
</t>
    </r>
    <r>
      <rPr>
        <i/>
        <sz val="7"/>
        <rFont val="Arial"/>
        <family val="2"/>
      </rPr>
      <t>НР (1340,85 руб.): 137% от ФОТ
СП (871,06 руб.): 89% от ФОТ</t>
    </r>
  </si>
  <si>
    <r>
      <t xml:space="preserve">0,0472
</t>
    </r>
    <r>
      <rPr>
        <i/>
        <sz val="6"/>
        <rFont val="Arial"/>
        <family val="2"/>
      </rPr>
      <t>47,2/1000</t>
    </r>
  </si>
  <si>
    <t>ТЕР22-01-011-08</t>
  </si>
  <si>
    <r>
      <t xml:space="preserve">Укладка стальных водопроводных труб с гидравлическим испытанием диаметром: 300 мм
</t>
    </r>
    <r>
      <rPr>
        <i/>
        <sz val="7"/>
        <rFont val="Arial"/>
        <family val="2"/>
      </rPr>
      <t>НР (283,49 руб.): 137% от ФОТ
СП (184,17 руб.): 89% от ФОТ</t>
    </r>
  </si>
  <si>
    <r>
      <t xml:space="preserve">0,008
</t>
    </r>
    <r>
      <rPr>
        <i/>
        <sz val="6"/>
        <rFont val="Arial"/>
        <family val="2"/>
      </rPr>
      <t>8/1000</t>
    </r>
  </si>
  <si>
    <t>ТЕР16-07-006-02</t>
  </si>
  <si>
    <r>
      <t xml:space="preserve">Заделка сальников при проходе труб через фундаменты или стены подвала диаметром: до 200 мм
</t>
    </r>
    <r>
      <rPr>
        <i/>
        <sz val="7"/>
        <rFont val="Arial"/>
        <family val="2"/>
      </rPr>
      <t>НР (450,78 руб.): 134% от ФОТ
СП (279,21 руб.): 83% от ФОТ</t>
    </r>
  </si>
  <si>
    <t>1 сальник</t>
  </si>
  <si>
    <t>ТЕР16-07-006-03</t>
  </si>
  <si>
    <r>
      <t xml:space="preserve">Заделка сальников при проходе труб через фундаменты или стены подвала диаметром: до 300 мм
</t>
    </r>
    <r>
      <rPr>
        <i/>
        <sz val="7"/>
        <rFont val="Arial"/>
        <family val="2"/>
      </rPr>
      <t>НР (345 руб.): 134% от ФОТ
СП (213,69 руб.): 83% от ФОТ</t>
    </r>
  </si>
  <si>
    <t>ТЕР24-02-081-01</t>
  </si>
  <si>
    <r>
      <t xml:space="preserve">Устройство контрольной трубки на кожухе перехода газопровода
</t>
    </r>
    <r>
      <rPr>
        <i/>
        <sz val="7"/>
        <rFont val="Arial"/>
        <family val="2"/>
      </rPr>
      <t>НР (533,97 руб.): 137% от ФОТ
СП (346,89 руб.): 89% от ФОТ</t>
    </r>
  </si>
  <si>
    <t>1 установка</t>
  </si>
  <si>
    <t>ТЕР06-01-001-01</t>
  </si>
  <si>
    <r>
      <t xml:space="preserve">Устройство бетонной подготовки
</t>
    </r>
    <r>
      <rPr>
        <i/>
        <sz val="7"/>
        <rFont val="Arial"/>
        <family val="2"/>
      </rPr>
      <t>НР (7694,95 руб.): 110% от ФОТ
СП (4547,02 руб.): 65% от ФОТ</t>
    </r>
  </si>
  <si>
    <t>100 м3 бетона, бутобетона и железобетона в деле</t>
  </si>
  <si>
    <r>
      <t xml:space="preserve">1,36
</t>
    </r>
    <r>
      <rPr>
        <i/>
        <sz val="8"/>
        <rFont val="Arial"/>
        <family val="2"/>
      </rPr>
      <t>136/100</t>
    </r>
  </si>
  <si>
    <t>ТЕРм08-02-472-02</t>
  </si>
  <si>
    <r>
      <t xml:space="preserve">Заземлитель горизонтальный из стали: полосовой сечением 160 мм2
</t>
    </r>
    <r>
      <rPr>
        <i/>
        <sz val="7"/>
        <rFont val="Arial"/>
        <family val="2"/>
      </rPr>
      <t>НР (79,91 руб.): 100% от ФОТ
СП (51,94 руб.): 65% от ФОТ</t>
    </r>
  </si>
  <si>
    <t>100 м</t>
  </si>
  <si>
    <t>ТЕРм08-02-177-01</t>
  </si>
  <si>
    <r>
      <t xml:space="preserve">Указатель месторасположения трассы кабелей, проложенных в земле
</t>
    </r>
    <r>
      <rPr>
        <i/>
        <sz val="7"/>
        <rFont val="Arial"/>
        <family val="2"/>
      </rPr>
      <t>НР (503,1 руб.): 100% от ФОТ
СП (327,02 руб.): 65% от ФОТ</t>
    </r>
  </si>
  <si>
    <t>ТСЦ-101-4306</t>
  </si>
  <si>
    <t>Знаки информационные, размером 200х300 мм,</t>
  </si>
  <si>
    <r>
      <t xml:space="preserve">ТЕРм10-06-048-05
</t>
    </r>
    <r>
      <rPr>
        <i/>
        <sz val="9"/>
        <rFont val="Arial"/>
        <family val="2"/>
      </rPr>
      <t>Применительно</t>
    </r>
  </si>
  <si>
    <r>
      <t xml:space="preserve">Прокладка сигнальной ленты в траншее
</t>
    </r>
    <r>
      <rPr>
        <i/>
        <sz val="7"/>
        <rFont val="Arial"/>
        <family val="2"/>
      </rPr>
      <t>КОЭФ. К ПОЗИЦИИ:
ПЗ=0,3 (ОЗП=0,09; ЭМ=0,09 к расх.; ЗПМ=0,09; МАТ=0 к расх.; ТЗ=0,09; ТЗМ=0,09)
НР (6,92 руб.): 100% от ФОТ
СП (4,5 руб.): 65% от ФОТ</t>
    </r>
  </si>
  <si>
    <t>1 км кабеля</t>
  </si>
  <si>
    <r>
      <t xml:space="preserve">0,072
</t>
    </r>
    <r>
      <rPr>
        <i/>
        <sz val="8"/>
        <rFont val="Arial"/>
        <family val="2"/>
      </rPr>
      <t>72/1000</t>
    </r>
  </si>
  <si>
    <t>ТСЦ-101-3195</t>
  </si>
  <si>
    <t>Лента оградительная усиленная</t>
  </si>
  <si>
    <t>1000 м</t>
  </si>
  <si>
    <t>ТЕР24-02-120-02</t>
  </si>
  <si>
    <r>
      <t xml:space="preserve">Очистка полости трубопровода продувкой воздухом, условный диаметр газопровода: до 100 мм
</t>
    </r>
    <r>
      <rPr>
        <i/>
        <sz val="7"/>
        <rFont val="Arial"/>
        <family val="2"/>
      </rPr>
      <t>НР (73,77 руб.): 137% от ФОТ
СП (47,93 руб.): 89% от ФОТ</t>
    </r>
  </si>
  <si>
    <t>ТЕР24-02-121-03</t>
  </si>
  <si>
    <r>
      <t xml:space="preserve">Монтаж инвентарного узла для очистки и испытания газопровода, условный диаметр газопровода: до 150 мм
</t>
    </r>
    <r>
      <rPr>
        <i/>
        <sz val="7"/>
        <rFont val="Arial"/>
        <family val="2"/>
      </rPr>
      <t>НР (383,33 руб.): 137% от ФОТ
СП (249,02 руб.): 89% от ФОТ</t>
    </r>
  </si>
  <si>
    <t>1 узел</t>
  </si>
  <si>
    <t>ТЕР24-02-090-06</t>
  </si>
  <si>
    <r>
      <t xml:space="preserve">Врезка штуцером в действующие стальные газопроводы низкого давления под газом со снижением давления, условный диаметр врезаемого газопровода: до 200 мм
</t>
    </r>
    <r>
      <rPr>
        <i/>
        <sz val="7"/>
        <rFont val="Arial"/>
        <family val="2"/>
      </rPr>
      <t>НР (45,76 руб.): 137% от ФОТ
СП (29,73 руб.): 89% от ФОТ</t>
    </r>
  </si>
  <si>
    <t>10 врезок</t>
  </si>
  <si>
    <t>ТЕР24-02-122-02</t>
  </si>
  <si>
    <r>
      <t xml:space="preserve">Подъем давления при испытании воздухом газопроводов низкого и среднего давления (до 0,3 МПа) условным диаметром: до 100 мм
</t>
    </r>
    <r>
      <rPr>
        <i/>
        <sz val="7"/>
        <rFont val="Arial"/>
        <family val="2"/>
      </rPr>
      <t>НР (21,8 руб.): 137% от ФОТ
СП (14,16 руб.): 89% от ФОТ</t>
    </r>
  </si>
  <si>
    <t>100 м газопровода</t>
  </si>
  <si>
    <t>ТЕР24-02-122-01</t>
  </si>
  <si>
    <r>
      <t xml:space="preserve">Подъем давления при испытании воздухом газопроводов низкого и среднего давления (до 0,3 МПа) условным диаметром: до 50 мм
</t>
    </r>
    <r>
      <rPr>
        <i/>
        <sz val="7"/>
        <rFont val="Arial"/>
        <family val="2"/>
      </rPr>
      <t>НР (77,72 руб.): 137% от ФОТ
СП (50,49 руб.): 89% от ФОТ</t>
    </r>
  </si>
  <si>
    <r>
      <t xml:space="preserve">15,63
</t>
    </r>
    <r>
      <rPr>
        <i/>
        <sz val="8"/>
        <rFont val="Arial"/>
        <family val="2"/>
      </rPr>
      <t>1563/100</t>
    </r>
  </si>
  <si>
    <r>
      <t xml:space="preserve">Подъем давления при испытании воздухом газопроводов низкого и среднего давления (до 0,3 МПа) условным диаметром: до 100 мм
</t>
    </r>
    <r>
      <rPr>
        <i/>
        <sz val="7"/>
        <rFont val="Arial"/>
        <family val="2"/>
      </rPr>
      <t>НР (15,02 руб.): 137% от ФОТ
СП (9,75 руб.): 89% от ФОТ</t>
    </r>
  </si>
  <si>
    <t>ТЕР24-02-122-03</t>
  </si>
  <si>
    <r>
      <t xml:space="preserve">Подъем давления при испытании воздухом газопроводов низкого и среднего давления (до 0,3 МПа) условным диаметром: до 200 мм
</t>
    </r>
    <r>
      <rPr>
        <i/>
        <sz val="7"/>
        <rFont val="Arial"/>
        <family val="2"/>
      </rPr>
      <t>НР (38,2 руб.): 137% от ФОТ
СП (24,81 руб.): 89% от ФОТ</t>
    </r>
  </si>
  <si>
    <r>
      <t xml:space="preserve">3,84
</t>
    </r>
    <r>
      <rPr>
        <i/>
        <sz val="6"/>
        <rFont val="Arial"/>
        <family val="2"/>
      </rPr>
      <t>384/100</t>
    </r>
  </si>
  <si>
    <t>ТЕР07-01-054-12</t>
  </si>
  <si>
    <r>
      <t xml:space="preserve">Установка металлических оград по железобетонным столбам: без цоколя из сетчатых панелей высотой до 2,2 м
</t>
    </r>
    <r>
      <rPr>
        <i/>
        <sz val="7"/>
        <rFont val="Arial"/>
        <family val="2"/>
      </rPr>
      <t>НР (634,94 руб.): 137% от ФОТ
СП (393,94 руб.): 85% от ФОТ</t>
    </r>
  </si>
  <si>
    <t>100 м ограды</t>
  </si>
  <si>
    <t>ТСЦ-403-1645</t>
  </si>
  <si>
    <t>ТЕР07-01-055-08</t>
  </si>
  <si>
    <r>
      <t xml:space="preserve">Устройство калиток: с установкой столбов металлических
</t>
    </r>
    <r>
      <rPr>
        <i/>
        <sz val="7"/>
        <rFont val="Arial"/>
        <family val="2"/>
      </rPr>
      <t>НР (365,2 руб.): 137% от ФОТ
СП (226,58 руб.): 85% от ФОТ</t>
    </r>
  </si>
  <si>
    <t>100 шт.</t>
  </si>
  <si>
    <t>ТСЦ-201-8245</t>
  </si>
  <si>
    <t>ТЕР13-03-002-02</t>
  </si>
  <si>
    <t>100 м2 окрашиваемой поверхности</t>
  </si>
  <si>
    <r>
      <t xml:space="preserve">0,0361
</t>
    </r>
    <r>
      <rPr>
        <i/>
        <sz val="8"/>
        <rFont val="Arial"/>
        <family val="2"/>
      </rPr>
      <t>3,61/100</t>
    </r>
  </si>
  <si>
    <t>ТЕР13-03-004-07</t>
  </si>
  <si>
    <t>Итоги по разделу 2 Трубопроводы :</t>
  </si>
  <si>
    <t xml:space="preserve">  Итого Строительные работы</t>
  </si>
  <si>
    <t xml:space="preserve">  Итого Монтажные работы</t>
  </si>
  <si>
    <t xml:space="preserve">      Материалы</t>
  </si>
  <si>
    <t xml:space="preserve">  Итого по разделу 2 Трубопроводы</t>
  </si>
  <si>
    <t>ОБЪЕКТНЫЙ СМЕТНЫЙ РАСЧЕТ № 07-01</t>
  </si>
  <si>
    <t>Благоустройство</t>
  </si>
  <si>
    <t>Глава 7   Благоустройство</t>
  </si>
  <si>
    <t>ЛС № 07-01-01</t>
  </si>
  <si>
    <t>Итого по Главе 7</t>
  </si>
  <si>
    <t>ГСН 81-05-01-2001 Приложение 1 п.2.7</t>
  </si>
  <si>
    <t>ЛОКАЛЬНЫЙ СМЕТНЫЙ РАСЧЕТ № 07-01-01</t>
  </si>
  <si>
    <t>Блпагоустройство</t>
  </si>
  <si>
    <t>___________________________2,206</t>
  </si>
  <si>
    <t>___________________________0,357</t>
  </si>
  <si>
    <t>_______________________________________________________________________________________________0</t>
  </si>
  <si>
    <t xml:space="preserve">                           Раздел 1. Благоустройство</t>
  </si>
  <si>
    <t>ТЕР01-01-036-01</t>
  </si>
  <si>
    <r>
      <t xml:space="preserve">Планировка площадей бульдозерами мощностью: 59 кВт (80л.с.)
</t>
    </r>
    <r>
      <rPr>
        <i/>
        <sz val="9"/>
        <rFont val="Arial"/>
        <family val="2"/>
      </rPr>
      <t>НР (357,08 руб.): 100% от ФОТ
СП (178,54 руб.): 50% от ФОТ</t>
    </r>
  </si>
  <si>
    <t>1000 м2 спланированной поверхности за 1 проход бульдозера</t>
  </si>
  <si>
    <r>
      <t xml:space="preserve">23,112
</t>
    </r>
    <r>
      <rPr>
        <i/>
        <sz val="8"/>
        <rFont val="Arial"/>
        <family val="2"/>
      </rPr>
      <t>23112/1000</t>
    </r>
  </si>
  <si>
    <t>Итоги по разделу 1 Благоустройство :</t>
  </si>
  <si>
    <t xml:space="preserve">  Итого по разделу 1 Благоустройство</t>
  </si>
  <si>
    <t>Столбы оград: С3Б или эквивалент /бетон В15 (М200), объем 0,05 м3, расход ар-ры 6,8 кг/ (серия 3.017-1 вып.1)</t>
  </si>
  <si>
    <r>
      <t xml:space="preserve">Огрунтовка металлических поверхностей за один раз: грунтовкой ФЛ-03К или эквивалент
</t>
    </r>
    <r>
      <rPr>
        <i/>
        <sz val="7"/>
        <rFont val="Arial"/>
        <family val="2"/>
      </rPr>
      <t>КОЭФ. К ПОЗИЦИИ:
ПЗ=2 (ОЗП=2; ЭМ=2 к расх.; ЗПМ=2; МАТ=2 к расх.; ТЗ=2; ТЗМ=2)
НР (12,21 руб.): 95% от ФОТ
СП (9 руб.): 70% от ФОТ</t>
    </r>
  </si>
  <si>
    <r>
      <t xml:space="preserve">Окраска металлических огрунтованных поверхностей: эмалью ХВ-125 или эквивалент
</t>
    </r>
    <r>
      <rPr>
        <i/>
        <sz val="7"/>
        <rFont val="Arial"/>
        <family val="2"/>
      </rPr>
      <t>КОЭФ. К ПОЗИЦИИ:
ПЗ=2 (ОЗП=2; ЭМ=2 к расх.; ЗПМ=2; МАТ=2 к расх.; ТЗ=2; ТЗМ=2)
НР (4,85 руб.): 95% от ФОТ
СП (3,57 руб.): 70% от ФОТ</t>
    </r>
  </si>
  <si>
    <t>Приложение №2</t>
  </si>
  <si>
    <t>к техническому заданию</t>
  </si>
  <si>
    <t>Полотна калиток сетчатые из плетеной сетки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</si>
</sst>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5">
    <font>
      <sz val="10"/>
      <name val="Arial"/>
      <family val="2"/>
    </font>
    <font>
      <sz val="10"/>
      <name val="Arial Cyr"/>
      <family val="2"/>
    </font>
    <font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2"/>
      <name val="Arial"/>
      <family val="2"/>
    </font>
    <font>
      <sz val="11"/>
      <name val="Times New Roman"/>
      <family val="1"/>
    </font>
    <font>
      <sz val="11"/>
      <name val="Arial Cyr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i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b/>
      <sz val="8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i/>
      <sz val="6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1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" fillId="0" borderId="0">
      <alignment horizontal="left"/>
      <protection/>
    </xf>
    <xf numFmtId="0" fontId="1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4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1" fillId="0" borderId="0" xfId="33">
      <alignment/>
      <protection/>
    </xf>
    <xf numFmtId="0" fontId="3" fillId="0" borderId="0" xfId="33" applyFont="1" applyAlignment="1">
      <alignment horizontal="center" vertical="top"/>
      <protection/>
    </xf>
    <xf numFmtId="0" fontId="3" fillId="0" borderId="0" xfId="33" applyFont="1" applyAlignment="1">
      <alignment horizontal="left" vertical="top"/>
      <protection/>
    </xf>
    <xf numFmtId="0" fontId="3" fillId="0" borderId="0" xfId="33" applyFont="1" applyAlignment="1">
      <alignment horizontal="right" vertical="top"/>
      <protection/>
    </xf>
    <xf numFmtId="0" fontId="3" fillId="0" borderId="0" xfId="33" applyFont="1" applyAlignment="1">
      <alignment horizontal="right" vertical="top" wrapText="1"/>
      <protection/>
    </xf>
    <xf numFmtId="0" fontId="3" fillId="0" borderId="0" xfId="33" applyFont="1" applyBorder="1" applyAlignment="1">
      <alignment horizontal="center" vertical="center"/>
      <protection/>
    </xf>
    <xf numFmtId="0" fontId="3" fillId="0" borderId="0" xfId="33" applyFont="1" applyBorder="1" applyAlignment="1">
      <alignment horizontal="center" vertical="top"/>
      <protection/>
    </xf>
    <xf numFmtId="0" fontId="3" fillId="0" borderId="0" xfId="33" applyFont="1" applyBorder="1" applyAlignment="1">
      <alignment horizontal="left" vertical="top"/>
      <protection/>
    </xf>
    <xf numFmtId="0" fontId="3" fillId="0" borderId="0" xfId="33" applyFont="1" applyBorder="1" applyAlignment="1">
      <alignment horizontal="right" vertical="top"/>
      <protection/>
    </xf>
    <xf numFmtId="0" fontId="3" fillId="0" borderId="0" xfId="33" applyFont="1" applyBorder="1" applyAlignment="1">
      <alignment horizontal="right" vertical="top" wrapText="1"/>
      <protection/>
    </xf>
    <xf numFmtId="0" fontId="4" fillId="0" borderId="0" xfId="33" applyFont="1" applyBorder="1" applyAlignment="1">
      <alignment horizontal="center" vertical="top"/>
      <protection/>
    </xf>
    <xf numFmtId="0" fontId="4" fillId="0" borderId="0" xfId="33" applyFont="1" applyBorder="1" applyAlignment="1">
      <alignment vertical="top"/>
      <protection/>
    </xf>
    <xf numFmtId="0" fontId="1" fillId="0" borderId="0" xfId="33" applyBorder="1">
      <alignment/>
      <protection/>
    </xf>
    <xf numFmtId="0" fontId="5" fillId="0" borderId="0" xfId="33" applyFont="1" applyBorder="1" applyAlignment="1">
      <alignment horizontal="center" vertical="top"/>
      <protection/>
    </xf>
    <xf numFmtId="0" fontId="6" fillId="0" borderId="0" xfId="33" applyFont="1" applyBorder="1" applyAlignment="1">
      <alignment vertical="top" wrapText="1"/>
      <protection/>
    </xf>
    <xf numFmtId="0" fontId="1" fillId="0" borderId="0" xfId="33" applyAlignment="1">
      <alignment horizontal="center" vertical="center"/>
      <protection/>
    </xf>
    <xf numFmtId="0" fontId="3" fillId="0" borderId="0" xfId="33" applyFont="1" applyBorder="1" applyAlignment="1">
      <alignment horizontal="left" vertical="top" wrapText="1"/>
      <protection/>
    </xf>
    <xf numFmtId="0" fontId="5" fillId="0" borderId="0" xfId="33" applyFont="1" applyBorder="1" applyAlignment="1">
      <alignment horizontal="center" vertical="top" wrapText="1"/>
      <protection/>
    </xf>
    <xf numFmtId="0" fontId="7" fillId="0" borderId="0" xfId="33" applyFont="1" applyBorder="1" applyAlignment="1">
      <alignment horizontal="right" vertical="top" wrapText="1"/>
      <protection/>
    </xf>
    <xf numFmtId="0" fontId="7" fillId="0" borderId="0" xfId="33" applyFont="1" applyBorder="1" applyAlignment="1">
      <alignment horizontal="center" vertical="top"/>
      <protection/>
    </xf>
    <xf numFmtId="0" fontId="7" fillId="0" borderId="0" xfId="33" applyFont="1" applyFill="1" applyBorder="1" applyAlignment="1">
      <alignment horizontal="left" vertical="center" wrapText="1"/>
      <protection/>
    </xf>
    <xf numFmtId="0" fontId="1" fillId="0" borderId="0" xfId="33" applyFill="1" applyAlignment="1">
      <alignment horizontal="left" wrapText="1"/>
      <protection/>
    </xf>
    <xf numFmtId="0" fontId="7" fillId="0" borderId="0" xfId="33" applyFont="1" applyFill="1" applyBorder="1" applyAlignment="1">
      <alignment horizontal="left" vertical="top"/>
      <protection/>
    </xf>
    <xf numFmtId="0" fontId="1" fillId="0" borderId="0" xfId="33" applyFill="1">
      <alignment/>
      <protection/>
    </xf>
    <xf numFmtId="0" fontId="7" fillId="0" borderId="0" xfId="33" applyFont="1" applyBorder="1" applyAlignment="1">
      <alignment horizontal="left" vertical="center"/>
      <protection/>
    </xf>
    <xf numFmtId="0" fontId="7" fillId="0" borderId="0" xfId="33" applyFont="1" applyBorder="1" applyAlignment="1">
      <alignment horizontal="left" vertical="center" wrapText="1"/>
      <protection/>
    </xf>
    <xf numFmtId="0" fontId="7" fillId="0" borderId="0" xfId="33" applyFont="1" applyBorder="1" applyAlignment="1">
      <alignment vertical="center" wrapText="1"/>
      <protection/>
    </xf>
    <xf numFmtId="0" fontId="7" fillId="0" borderId="0" xfId="33" applyFont="1" applyBorder="1" applyAlignment="1">
      <alignment horizontal="center" vertical="center" wrapText="1"/>
      <protection/>
    </xf>
    <xf numFmtId="0" fontId="8" fillId="0" borderId="0" xfId="33" applyFont="1" applyBorder="1" applyAlignment="1">
      <alignment vertical="center"/>
      <protection/>
    </xf>
    <xf numFmtId="0" fontId="7" fillId="0" borderId="0" xfId="33" applyFont="1" applyBorder="1" applyAlignment="1">
      <alignment vertical="center"/>
      <protection/>
    </xf>
    <xf numFmtId="0" fontId="10" fillId="0" borderId="0" xfId="33" applyFont="1" applyAlignment="1">
      <alignment/>
      <protection/>
    </xf>
    <xf numFmtId="0" fontId="10" fillId="0" borderId="0" xfId="33" applyFont="1" applyAlignment="1">
      <alignment horizontal="left" indent="2"/>
      <protection/>
    </xf>
    <xf numFmtId="2" fontId="4" fillId="0" borderId="0" xfId="33" applyNumberFormat="1" applyFont="1" applyBorder="1" applyAlignment="1">
      <alignment horizontal="right" vertical="center"/>
      <protection/>
    </xf>
    <xf numFmtId="0" fontId="7" fillId="0" borderId="0" xfId="33" applyFont="1" applyAlignment="1">
      <alignment horizontal="left" indent="2"/>
      <protection/>
    </xf>
    <xf numFmtId="0" fontId="1" fillId="0" borderId="0" xfId="33" applyBorder="1" applyAlignment="1">
      <alignment vertical="center"/>
      <protection/>
    </xf>
    <xf numFmtId="0" fontId="10" fillId="0" borderId="0" xfId="33" applyFont="1" applyAlignment="1">
      <alignment horizontal="center"/>
      <protection/>
    </xf>
    <xf numFmtId="0" fontId="4" fillId="0" borderId="0" xfId="33" applyFont="1" applyAlignment="1">
      <alignment horizontal="right" vertical="top"/>
      <protection/>
    </xf>
    <xf numFmtId="2" fontId="10" fillId="0" borderId="0" xfId="33" applyNumberFormat="1" applyFont="1" applyAlignment="1">
      <alignment horizontal="right"/>
      <protection/>
    </xf>
    <xf numFmtId="0" fontId="9" fillId="0" borderId="0" xfId="33" applyFont="1" applyAlignment="1">
      <alignment horizontal="center" vertical="top"/>
      <protection/>
    </xf>
    <xf numFmtId="2" fontId="10" fillId="0" borderId="0" xfId="33" applyNumberFormat="1" applyFont="1">
      <alignment/>
      <protection/>
    </xf>
    <xf numFmtId="0" fontId="11" fillId="0" borderId="0" xfId="33" applyFont="1" applyAlignment="1">
      <alignment horizontal="left" vertical="top"/>
      <protection/>
    </xf>
    <xf numFmtId="0" fontId="10" fillId="0" borderId="0" xfId="33" applyFont="1">
      <alignment/>
      <protection/>
    </xf>
    <xf numFmtId="0" fontId="9" fillId="0" borderId="0" xfId="33" applyFont="1">
      <alignment/>
      <protection/>
    </xf>
    <xf numFmtId="49" fontId="3" fillId="0" borderId="0" xfId="33" applyNumberFormat="1" applyFont="1">
      <alignment/>
      <protection/>
    </xf>
    <xf numFmtId="49" fontId="3" fillId="0" borderId="0" xfId="33" applyNumberFormat="1" applyFont="1" applyAlignment="1">
      <alignment horizontal="left" vertical="top"/>
      <protection/>
    </xf>
    <xf numFmtId="2" fontId="3" fillId="0" borderId="0" xfId="33" applyNumberFormat="1" applyFont="1" applyAlignment="1">
      <alignment horizontal="right" vertical="top"/>
      <protection/>
    </xf>
    <xf numFmtId="49" fontId="3" fillId="0" borderId="0" xfId="33" applyNumberFormat="1" applyFont="1" applyFill="1">
      <alignment/>
      <protection/>
    </xf>
    <xf numFmtId="49" fontId="3" fillId="0" borderId="0" xfId="33" applyNumberFormat="1" applyFont="1" applyFill="1" applyAlignment="1">
      <alignment horizontal="left" vertical="top"/>
      <protection/>
    </xf>
    <xf numFmtId="0" fontId="3" fillId="0" borderId="0" xfId="33" applyFont="1" applyFill="1" applyAlignment="1">
      <alignment horizontal="left" vertical="top"/>
      <protection/>
    </xf>
    <xf numFmtId="2" fontId="3" fillId="0" borderId="0" xfId="33" applyNumberFormat="1" applyFont="1" applyFill="1" applyAlignment="1">
      <alignment horizontal="center" vertical="center"/>
      <protection/>
    </xf>
    <xf numFmtId="2" fontId="12" fillId="0" borderId="0" xfId="33" applyNumberFormat="1" applyFont="1" applyFill="1" applyAlignment="1">
      <alignment horizontal="right" vertical="top"/>
      <protection/>
    </xf>
    <xf numFmtId="0" fontId="1" fillId="0" borderId="0" xfId="33" applyFont="1" applyFill="1">
      <alignment/>
      <protection/>
    </xf>
    <xf numFmtId="0" fontId="2" fillId="0" borderId="0" xfId="33" applyFont="1" applyBorder="1" applyAlignment="1">
      <alignment horizontal="right" vertical="top"/>
      <protection/>
    </xf>
    <xf numFmtId="2" fontId="3" fillId="0" borderId="0" xfId="33" applyNumberFormat="1" applyFont="1" applyFill="1" applyAlignment="1">
      <alignment horizontal="right" vertical="top"/>
      <protection/>
    </xf>
    <xf numFmtId="0" fontId="3" fillId="0" borderId="0" xfId="33" applyFont="1">
      <alignment/>
      <protection/>
    </xf>
    <xf numFmtId="2" fontId="3" fillId="0" borderId="0" xfId="33" applyNumberFormat="1" applyFont="1" applyAlignment="1">
      <alignment horizontal="center" vertical="center"/>
      <protection/>
    </xf>
    <xf numFmtId="2" fontId="14" fillId="0" borderId="0" xfId="33" applyNumberFormat="1" applyFont="1" applyAlignment="1">
      <alignment horizontal="center" vertical="center"/>
      <protection/>
    </xf>
    <xf numFmtId="2" fontId="3" fillId="0" borderId="0" xfId="33" applyNumberFormat="1" applyFont="1" applyFill="1" applyAlignment="1">
      <alignment horizontal="right" vertical="center"/>
      <protection/>
    </xf>
    <xf numFmtId="2" fontId="3" fillId="0" borderId="0" xfId="33" applyNumberFormat="1" applyFont="1" applyFill="1" applyAlignment="1">
      <alignment horizontal="left" vertical="center"/>
      <protection/>
    </xf>
    <xf numFmtId="49" fontId="3" fillId="0" borderId="10" xfId="33" applyNumberFormat="1" applyFont="1" applyFill="1" applyBorder="1" applyAlignment="1">
      <alignment horizontal="center" vertical="center" wrapText="1"/>
      <protection/>
    </xf>
    <xf numFmtId="49" fontId="3" fillId="0" borderId="11" xfId="33" applyNumberFormat="1" applyFont="1" applyFill="1" applyBorder="1" applyAlignment="1">
      <alignment horizontal="center"/>
      <protection/>
    </xf>
    <xf numFmtId="49" fontId="3" fillId="0" borderId="11" xfId="33" applyNumberFormat="1" applyFont="1" applyFill="1" applyBorder="1" applyAlignment="1">
      <alignment horizontal="center" vertical="center"/>
      <protection/>
    </xf>
    <xf numFmtId="0" fontId="3" fillId="0" borderId="11" xfId="33" applyFont="1" applyFill="1" applyBorder="1" applyAlignment="1">
      <alignment horizontal="center" vertical="center"/>
      <protection/>
    </xf>
    <xf numFmtId="49" fontId="3" fillId="0" borderId="10" xfId="33" applyNumberFormat="1" applyFont="1" applyFill="1" applyBorder="1" applyAlignment="1">
      <alignment horizontal="center" wrapText="1"/>
      <protection/>
    </xf>
    <xf numFmtId="2" fontId="3" fillId="0" borderId="10" xfId="33" applyNumberFormat="1" applyFont="1" applyFill="1" applyBorder="1" applyAlignment="1">
      <alignment horizontal="left" vertical="center" wrapText="1"/>
      <protection/>
    </xf>
    <xf numFmtId="2" fontId="3" fillId="0" borderId="10" xfId="33" applyNumberFormat="1" applyFont="1" applyFill="1" applyBorder="1" applyAlignment="1">
      <alignment horizontal="left" vertical="top" wrapText="1"/>
      <protection/>
    </xf>
    <xf numFmtId="2" fontId="3" fillId="0" borderId="10" xfId="33" applyNumberFormat="1" applyFont="1" applyBorder="1" applyAlignment="1">
      <alignment horizontal="right" vertical="top"/>
      <protection/>
    </xf>
    <xf numFmtId="2" fontId="3" fillId="0" borderId="10" xfId="33" applyNumberFormat="1" applyFont="1" applyBorder="1" applyAlignment="1">
      <alignment horizontal="right" vertical="top" wrapText="1"/>
      <protection/>
    </xf>
    <xf numFmtId="2" fontId="3" fillId="0" borderId="10" xfId="33" applyNumberFormat="1" applyFont="1" applyFill="1" applyBorder="1" applyAlignment="1">
      <alignment horizontal="right" vertical="top" wrapText="1"/>
      <protection/>
    </xf>
    <xf numFmtId="2" fontId="3" fillId="0" borderId="10" xfId="33" applyNumberFormat="1" applyFont="1" applyFill="1" applyBorder="1" applyAlignment="1">
      <alignment horizontal="right" vertical="top"/>
      <protection/>
    </xf>
    <xf numFmtId="49" fontId="3" fillId="0" borderId="10" xfId="33" applyNumberFormat="1" applyFont="1" applyFill="1" applyBorder="1" applyAlignment="1">
      <alignment horizontal="center"/>
      <protection/>
    </xf>
    <xf numFmtId="2" fontId="3" fillId="0" borderId="10" xfId="33" applyNumberFormat="1" applyFont="1" applyFill="1" applyBorder="1" applyAlignment="1">
      <alignment horizontal="left" vertical="center"/>
      <protection/>
    </xf>
    <xf numFmtId="2" fontId="3" fillId="0" borderId="10" xfId="33" applyNumberFormat="1" applyFont="1" applyFill="1" applyBorder="1" applyAlignment="1">
      <alignment horizontal="right" vertical="center" wrapText="1"/>
      <protection/>
    </xf>
    <xf numFmtId="2" fontId="12" fillId="0" borderId="10" xfId="33" applyNumberFormat="1" applyFont="1" applyFill="1" applyBorder="1" applyAlignment="1">
      <alignment horizontal="right" vertical="top" wrapText="1"/>
      <protection/>
    </xf>
    <xf numFmtId="2" fontId="12" fillId="0" borderId="10" xfId="33" applyNumberFormat="1" applyFont="1" applyFill="1" applyBorder="1" applyAlignment="1">
      <alignment horizontal="left" vertical="center" wrapText="1"/>
      <protection/>
    </xf>
    <xf numFmtId="2" fontId="12" fillId="0" borderId="10" xfId="33" applyNumberFormat="1" applyFont="1" applyFill="1" applyBorder="1" applyAlignment="1">
      <alignment horizontal="right" vertical="center" wrapText="1"/>
      <protection/>
    </xf>
    <xf numFmtId="2" fontId="1" fillId="0" borderId="0" xfId="33" applyNumberFormat="1" applyFont="1" applyFill="1">
      <alignment/>
      <protection/>
    </xf>
    <xf numFmtId="2" fontId="3" fillId="0" borderId="10" xfId="33" applyNumberFormat="1" applyFont="1" applyFill="1" applyBorder="1" applyAlignment="1">
      <alignment horizontal="right" vertical="center"/>
      <protection/>
    </xf>
    <xf numFmtId="49" fontId="3" fillId="0" borderId="10" xfId="33" applyNumberFormat="1" applyFont="1" applyFill="1" applyBorder="1" applyAlignment="1">
      <alignment horizontal="center" vertical="top"/>
      <protection/>
    </xf>
    <xf numFmtId="2" fontId="3" fillId="0" borderId="10" xfId="33" applyNumberFormat="1" applyFont="1" applyFill="1" applyBorder="1" applyAlignment="1">
      <alignment horizontal="left" vertical="top"/>
      <protection/>
    </xf>
    <xf numFmtId="0" fontId="1" fillId="0" borderId="0" xfId="33" applyAlignment="1">
      <alignment horizontal="left"/>
      <protection/>
    </xf>
    <xf numFmtId="2" fontId="12" fillId="0" borderId="10" xfId="33" applyNumberFormat="1" applyFont="1" applyFill="1" applyBorder="1" applyAlignment="1">
      <alignment horizontal="left" vertical="top" wrapText="1"/>
      <protection/>
    </xf>
    <xf numFmtId="49" fontId="3" fillId="0" borderId="0" xfId="33" applyNumberFormat="1" applyFont="1" applyFill="1" applyBorder="1" applyAlignment="1">
      <alignment horizontal="center" vertical="top"/>
      <protection/>
    </xf>
    <xf numFmtId="49" fontId="3" fillId="0" borderId="0" xfId="33" applyNumberFormat="1" applyFont="1" applyFill="1" applyBorder="1" applyAlignment="1">
      <alignment horizontal="left" vertical="top"/>
      <protection/>
    </xf>
    <xf numFmtId="0" fontId="3" fillId="0" borderId="0" xfId="33" applyFont="1" applyFill="1" applyBorder="1" applyAlignment="1">
      <alignment horizontal="left" vertical="top" wrapText="1"/>
      <protection/>
    </xf>
    <xf numFmtId="2" fontId="3" fillId="0" borderId="0" xfId="33" applyNumberFormat="1" applyFont="1" applyFill="1" applyBorder="1" applyAlignment="1">
      <alignment horizontal="right" vertical="top" wrapText="1"/>
      <protection/>
    </xf>
    <xf numFmtId="0" fontId="3" fillId="0" borderId="0" xfId="33" applyFont="1" applyFill="1">
      <alignment/>
      <protection/>
    </xf>
    <xf numFmtId="0" fontId="17" fillId="0" borderId="0" xfId="33" applyFont="1" applyAlignment="1">
      <alignment horizontal="center" vertical="top"/>
      <protection/>
    </xf>
    <xf numFmtId="49" fontId="17" fillId="0" borderId="0" xfId="33" applyNumberFormat="1" applyFont="1" applyAlignment="1">
      <alignment horizontal="left" vertical="top"/>
      <protection/>
    </xf>
    <xf numFmtId="0" fontId="17" fillId="0" borderId="0" xfId="33" applyFont="1" applyAlignment="1">
      <alignment horizontal="left" vertical="top" wrapText="1"/>
      <protection/>
    </xf>
    <xf numFmtId="0" fontId="17" fillId="0" borderId="0" xfId="33" applyFont="1" applyAlignment="1">
      <alignment horizontal="center" vertical="top" wrapText="1"/>
      <protection/>
    </xf>
    <xf numFmtId="0" fontId="2" fillId="0" borderId="0" xfId="33" applyFont="1" applyAlignment="1">
      <alignment horizontal="center" vertical="top" wrapText="1"/>
      <protection/>
    </xf>
    <xf numFmtId="0" fontId="2" fillId="0" borderId="0" xfId="33" applyFont="1" applyAlignment="1">
      <alignment horizontal="right" vertical="top"/>
      <protection/>
    </xf>
    <xf numFmtId="0" fontId="0" fillId="0" borderId="0" xfId="33" applyFont="1">
      <alignment/>
      <protection/>
    </xf>
    <xf numFmtId="0" fontId="17" fillId="0" borderId="0" xfId="33" applyFont="1" applyAlignment="1">
      <alignment horizontal="left" vertical="top"/>
      <protection/>
    </xf>
    <xf numFmtId="0" fontId="20" fillId="0" borderId="0" xfId="33" applyFont="1" applyBorder="1" applyAlignment="1">
      <alignment horizontal="center" vertical="top"/>
      <protection/>
    </xf>
    <xf numFmtId="0" fontId="21" fillId="0" borderId="0" xfId="33" applyFont="1" applyBorder="1" applyAlignment="1">
      <alignment horizontal="center" vertical="top"/>
      <protection/>
    </xf>
    <xf numFmtId="0" fontId="17" fillId="0" borderId="0" xfId="33" applyFont="1" applyFill="1" applyBorder="1" applyAlignment="1">
      <alignment horizontal="left" vertical="top"/>
      <protection/>
    </xf>
    <xf numFmtId="0" fontId="17" fillId="0" borderId="0" xfId="33" applyFont="1" applyFill="1" applyBorder="1" applyAlignment="1">
      <alignment horizontal="center" vertical="top"/>
      <protection/>
    </xf>
    <xf numFmtId="0" fontId="2" fillId="0" borderId="0" xfId="33" applyFont="1" applyFill="1" applyBorder="1" applyAlignment="1">
      <alignment horizontal="right" vertical="top"/>
      <protection/>
    </xf>
    <xf numFmtId="0" fontId="2" fillId="0" borderId="0" xfId="33" applyFont="1" applyAlignment="1">
      <alignment horizontal="center" vertical="top"/>
      <protection/>
    </xf>
    <xf numFmtId="0" fontId="22" fillId="0" borderId="0" xfId="33" applyFont="1" applyFill="1" applyBorder="1" applyAlignment="1">
      <alignment horizontal="right" vertical="top"/>
      <protection/>
    </xf>
    <xf numFmtId="0" fontId="6" fillId="0" borderId="12" xfId="33" applyFont="1" applyBorder="1" applyAlignment="1">
      <alignment horizontal="left" vertical="top"/>
      <protection/>
    </xf>
    <xf numFmtId="0" fontId="22" fillId="0" borderId="12" xfId="33" applyFont="1" applyBorder="1" applyAlignment="1">
      <alignment horizontal="center" vertical="top"/>
      <protection/>
    </xf>
    <xf numFmtId="0" fontId="22" fillId="0" borderId="12" xfId="33" applyFont="1" applyFill="1" applyBorder="1" applyAlignment="1">
      <alignment horizontal="center" vertical="top"/>
      <protection/>
    </xf>
    <xf numFmtId="0" fontId="22" fillId="0" borderId="12" xfId="33" applyFont="1" applyFill="1" applyBorder="1" applyAlignment="1">
      <alignment horizontal="right" vertical="top"/>
      <protection/>
    </xf>
    <xf numFmtId="0" fontId="22" fillId="0" borderId="12" xfId="33" applyFont="1" applyBorder="1" applyAlignment="1">
      <alignment horizontal="right" vertical="top"/>
      <protection/>
    </xf>
    <xf numFmtId="0" fontId="2" fillId="0" borderId="12" xfId="33" applyFont="1" applyBorder="1" applyAlignment="1">
      <alignment horizontal="right" vertical="top"/>
      <protection/>
    </xf>
    <xf numFmtId="0" fontId="19" fillId="0" borderId="0" xfId="33" applyFont="1" applyAlignment="1">
      <alignment horizontal="center" vertical="top"/>
      <protection/>
    </xf>
    <xf numFmtId="49" fontId="19" fillId="0" borderId="0" xfId="33" applyNumberFormat="1" applyFont="1" applyAlignment="1">
      <alignment horizontal="left" vertical="top"/>
      <protection/>
    </xf>
    <xf numFmtId="0" fontId="2" fillId="0" borderId="0" xfId="33" applyFont="1" applyAlignment="1">
      <alignment/>
      <protection/>
    </xf>
    <xf numFmtId="0" fontId="22" fillId="0" borderId="0" xfId="33" applyFont="1" applyAlignment="1">
      <alignment horizontal="left"/>
      <protection/>
    </xf>
    <xf numFmtId="0" fontId="22" fillId="0" borderId="0" xfId="33" applyFont="1" applyAlignment="1">
      <alignment horizontal="right" vertical="top"/>
      <protection/>
    </xf>
    <xf numFmtId="0" fontId="22" fillId="0" borderId="0" xfId="33" applyFont="1" applyAlignment="1">
      <alignment horizontal="center" vertical="top"/>
      <protection/>
    </xf>
    <xf numFmtId="49" fontId="22" fillId="0" borderId="0" xfId="33" applyNumberFormat="1" applyFont="1" applyAlignment="1">
      <alignment horizontal="left" vertical="top"/>
      <protection/>
    </xf>
    <xf numFmtId="0" fontId="22" fillId="0" borderId="0" xfId="33" applyFont="1" applyAlignment="1">
      <alignment horizontal="left" vertical="top"/>
      <protection/>
    </xf>
    <xf numFmtId="0" fontId="22" fillId="0" borderId="0" xfId="33" applyFont="1">
      <alignment/>
      <protection/>
    </xf>
    <xf numFmtId="0" fontId="22" fillId="0" borderId="0" xfId="33" applyFont="1" applyAlignment="1">
      <alignment/>
      <protection/>
    </xf>
    <xf numFmtId="0" fontId="17" fillId="0" borderId="10" xfId="33" applyFont="1" applyBorder="1" applyAlignment="1">
      <alignment horizontal="center" vertical="center" wrapText="1"/>
      <protection/>
    </xf>
    <xf numFmtId="0" fontId="17" fillId="0" borderId="10" xfId="33" applyFont="1" applyBorder="1" applyAlignment="1">
      <alignment horizontal="center" vertical="top"/>
      <protection/>
    </xf>
    <xf numFmtId="49" fontId="17" fillId="0" borderId="10" xfId="33" applyNumberFormat="1" applyFont="1" applyBorder="1" applyAlignment="1">
      <alignment horizontal="center" vertical="center"/>
      <protection/>
    </xf>
    <xf numFmtId="0" fontId="17" fillId="0" borderId="10" xfId="33" applyFont="1" applyBorder="1" applyAlignment="1">
      <alignment horizontal="center" vertical="top" wrapText="1"/>
      <protection/>
    </xf>
    <xf numFmtId="0" fontId="17" fillId="0" borderId="10" xfId="33" applyFont="1" applyBorder="1" applyAlignment="1">
      <alignment horizontal="center" vertical="center"/>
      <protection/>
    </xf>
    <xf numFmtId="49" fontId="23" fillId="0" borderId="10" xfId="33" applyNumberFormat="1" applyFont="1" applyBorder="1" applyAlignment="1">
      <alignment horizontal="left" vertical="top" wrapText="1"/>
      <protection/>
    </xf>
    <xf numFmtId="0" fontId="17" fillId="0" borderId="10" xfId="33" applyFont="1" applyBorder="1" applyAlignment="1">
      <alignment horizontal="left" vertical="top" wrapText="1"/>
      <protection/>
    </xf>
    <xf numFmtId="0" fontId="2" fillId="0" borderId="10" xfId="33" applyFont="1" applyBorder="1" applyAlignment="1">
      <alignment horizontal="center" vertical="top"/>
      <protection/>
    </xf>
    <xf numFmtId="0" fontId="2" fillId="0" borderId="10" xfId="33" applyFont="1" applyBorder="1" applyAlignment="1">
      <alignment horizontal="right" vertical="top"/>
      <protection/>
    </xf>
    <xf numFmtId="0" fontId="2" fillId="0" borderId="10" xfId="33" applyFont="1" applyBorder="1" applyAlignment="1">
      <alignment horizontal="center" vertical="top" wrapText="1"/>
      <protection/>
    </xf>
    <xf numFmtId="0" fontId="2" fillId="0" borderId="10" xfId="33" applyFont="1" applyBorder="1" applyAlignment="1">
      <alignment horizontal="right" vertical="top" wrapText="1"/>
      <protection/>
    </xf>
    <xf numFmtId="0" fontId="25" fillId="0" borderId="10" xfId="33" applyFont="1" applyBorder="1" applyAlignment="1">
      <alignment horizontal="right" vertical="top" wrapText="1"/>
      <protection/>
    </xf>
    <xf numFmtId="0" fontId="27" fillId="0" borderId="12" xfId="33" applyFont="1" applyBorder="1" applyAlignment="1">
      <alignment horizontal="left" vertical="top"/>
      <protection/>
    </xf>
    <xf numFmtId="0" fontId="30" fillId="0" borderId="0" xfId="33" applyFont="1" applyBorder="1" applyAlignment="1">
      <alignment horizontal="right" vertical="top"/>
      <protection/>
    </xf>
    <xf numFmtId="2" fontId="3" fillId="0" borderId="10" xfId="33" applyNumberFormat="1" applyFont="1" applyBorder="1" applyAlignment="1">
      <alignment horizontal="right" wrapText="1"/>
      <protection/>
    </xf>
    <xf numFmtId="0" fontId="15" fillId="0" borderId="0" xfId="33" applyFont="1" applyFill="1" applyBorder="1" applyAlignment="1">
      <alignment/>
      <protection/>
    </xf>
    <xf numFmtId="2" fontId="3" fillId="0" borderId="0" xfId="33" applyNumberFormat="1" applyFont="1" applyFill="1" applyBorder="1" applyAlignment="1">
      <alignment horizontal="right" vertical="top"/>
      <protection/>
    </xf>
    <xf numFmtId="0" fontId="16" fillId="0" borderId="0" xfId="33" applyFont="1" applyFill="1" applyBorder="1" applyAlignment="1">
      <alignment horizontal="right"/>
      <protection/>
    </xf>
    <xf numFmtId="0" fontId="15" fillId="0" borderId="0" xfId="53" applyFont="1" applyBorder="1" applyAlignment="1">
      <alignment/>
      <protection/>
    </xf>
    <xf numFmtId="0" fontId="7" fillId="0" borderId="0" xfId="53" applyFont="1" applyBorder="1" applyAlignment="1">
      <alignment/>
      <protection/>
    </xf>
    <xf numFmtId="0" fontId="7" fillId="0" borderId="0" xfId="54" applyFont="1" applyBorder="1" applyAlignment="1">
      <alignment horizontal="right" vertical="top"/>
      <protection/>
    </xf>
    <xf numFmtId="0" fontId="3" fillId="0" borderId="0" xfId="33" applyFont="1" applyFill="1" applyBorder="1" applyAlignment="1">
      <alignment horizontal="left" vertical="top"/>
      <protection/>
    </xf>
    <xf numFmtId="0" fontId="15" fillId="0" borderId="0" xfId="33" applyFont="1" applyFill="1" applyBorder="1">
      <alignment/>
      <protection/>
    </xf>
    <xf numFmtId="0" fontId="3" fillId="0" borderId="0" xfId="33" applyFont="1" applyFill="1" applyBorder="1">
      <alignment/>
      <protection/>
    </xf>
    <xf numFmtId="0" fontId="4" fillId="0" borderId="0" xfId="33" applyFont="1" applyBorder="1" applyAlignment="1">
      <alignment horizontal="center" vertical="top"/>
      <protection/>
    </xf>
    <xf numFmtId="0" fontId="6" fillId="0" borderId="0" xfId="33" applyFont="1" applyBorder="1" applyAlignment="1">
      <alignment horizontal="center" vertical="top" wrapText="1"/>
      <protection/>
    </xf>
    <xf numFmtId="0" fontId="7" fillId="0" borderId="0" xfId="33" applyFont="1" applyBorder="1" applyAlignment="1">
      <alignment horizontal="left" vertical="top" wrapText="1"/>
      <protection/>
    </xf>
    <xf numFmtId="0" fontId="7" fillId="0" borderId="0" xfId="33" applyFont="1" applyBorder="1" applyAlignment="1">
      <alignment horizontal="left" vertical="top"/>
      <protection/>
    </xf>
    <xf numFmtId="0" fontId="7" fillId="0" borderId="0" xfId="33" applyFont="1" applyBorder="1" applyAlignment="1">
      <alignment horizontal="left" wrapText="1"/>
      <protection/>
    </xf>
    <xf numFmtId="0" fontId="7" fillId="0" borderId="0" xfId="33" applyFont="1" applyBorder="1" applyAlignment="1">
      <alignment horizontal="left" vertical="center"/>
      <protection/>
    </xf>
    <xf numFmtId="0" fontId="8" fillId="0" borderId="0" xfId="33" applyFont="1" applyBorder="1" applyAlignment="1">
      <alignment horizontal="left" vertical="center"/>
      <protection/>
    </xf>
    <xf numFmtId="0" fontId="7" fillId="0" borderId="0" xfId="33" applyFont="1" applyBorder="1" applyAlignment="1">
      <alignment horizontal="left" vertical="center" wrapText="1"/>
      <protection/>
    </xf>
    <xf numFmtId="0" fontId="9" fillId="0" borderId="0" xfId="33" applyFont="1" applyBorder="1" applyAlignment="1">
      <alignment horizontal="left"/>
      <protection/>
    </xf>
    <xf numFmtId="0" fontId="7" fillId="0" borderId="0" xfId="33" applyFont="1" applyBorder="1" applyAlignment="1">
      <alignment horizontal="left"/>
      <protection/>
    </xf>
    <xf numFmtId="2" fontId="3" fillId="0" borderId="10" xfId="33" applyNumberFormat="1" applyFont="1" applyFill="1" applyBorder="1" applyAlignment="1">
      <alignment horizontal="center" vertical="center" wrapText="1"/>
      <protection/>
    </xf>
    <xf numFmtId="0" fontId="13" fillId="0" borderId="0" xfId="33" applyFont="1" applyBorder="1" applyAlignment="1">
      <alignment horizontal="center" vertical="top" wrapText="1"/>
      <protection/>
    </xf>
    <xf numFmtId="2" fontId="14" fillId="0" borderId="0" xfId="33" applyNumberFormat="1" applyFont="1" applyFill="1" applyBorder="1" applyAlignment="1">
      <alignment horizontal="center" vertical="center"/>
      <protection/>
    </xf>
    <xf numFmtId="2" fontId="4" fillId="0" borderId="0" xfId="33" applyNumberFormat="1" applyFont="1" applyFill="1" applyBorder="1" applyAlignment="1">
      <alignment horizontal="center" vertical="center"/>
      <protection/>
    </xf>
    <xf numFmtId="2" fontId="14" fillId="0" borderId="0" xfId="33" applyNumberFormat="1" applyFont="1" applyBorder="1" applyAlignment="1">
      <alignment horizontal="center" vertical="center"/>
      <protection/>
    </xf>
    <xf numFmtId="0" fontId="12" fillId="0" borderId="10" xfId="33" applyFont="1" applyFill="1" applyBorder="1" applyAlignment="1">
      <alignment horizontal="left" wrapText="1"/>
      <protection/>
    </xf>
    <xf numFmtId="2" fontId="12" fillId="0" borderId="10" xfId="33" applyNumberFormat="1" applyFont="1" applyFill="1" applyBorder="1" applyAlignment="1">
      <alignment horizontal="left" vertical="center" wrapText="1"/>
      <protection/>
    </xf>
    <xf numFmtId="49" fontId="3" fillId="0" borderId="10" xfId="33" applyNumberFormat="1" applyFont="1" applyFill="1" applyBorder="1" applyAlignment="1">
      <alignment horizontal="center" vertical="center" wrapText="1"/>
      <protection/>
    </xf>
    <xf numFmtId="0" fontId="3" fillId="0" borderId="10" xfId="33" applyFont="1" applyFill="1" applyBorder="1" applyAlignment="1">
      <alignment horizontal="center" vertical="center" wrapText="1"/>
      <protection/>
    </xf>
    <xf numFmtId="2" fontId="3" fillId="0" borderId="10" xfId="33" applyNumberFormat="1" applyFont="1" applyFill="1" applyBorder="1" applyAlignment="1">
      <alignment horizontal="center" vertical="center"/>
      <protection/>
    </xf>
    <xf numFmtId="0" fontId="4" fillId="0" borderId="0" xfId="33" applyFont="1" applyAlignment="1">
      <alignment horizontal="right" vertical="top"/>
      <protection/>
    </xf>
    <xf numFmtId="0" fontId="6" fillId="0" borderId="0" xfId="33" applyFont="1" applyBorder="1" applyAlignment="1">
      <alignment horizontal="center" vertical="top"/>
      <protection/>
    </xf>
    <xf numFmtId="0" fontId="19" fillId="0" borderId="0" xfId="33" applyFont="1" applyBorder="1" applyAlignment="1">
      <alignment horizontal="center" vertical="top"/>
      <protection/>
    </xf>
    <xf numFmtId="0" fontId="19" fillId="0" borderId="13" xfId="33" applyFont="1" applyBorder="1" applyAlignment="1">
      <alignment horizontal="left" vertical="top"/>
      <protection/>
    </xf>
    <xf numFmtId="0" fontId="22" fillId="0" borderId="0" xfId="33" applyFont="1" applyBorder="1" applyAlignment="1">
      <alignment horizontal="right"/>
      <protection/>
    </xf>
    <xf numFmtId="0" fontId="17" fillId="0" borderId="10" xfId="33" applyFont="1" applyBorder="1" applyAlignment="1">
      <alignment horizontal="center" vertical="center" wrapText="1"/>
      <protection/>
    </xf>
    <xf numFmtId="49" fontId="17" fillId="0" borderId="10" xfId="33" applyNumberFormat="1" applyFont="1" applyBorder="1" applyAlignment="1">
      <alignment horizontal="center" vertical="center" wrapText="1"/>
      <protection/>
    </xf>
    <xf numFmtId="0" fontId="18" fillId="0" borderId="10" xfId="33" applyFont="1" applyBorder="1" applyAlignment="1">
      <alignment horizontal="left" vertical="top" wrapText="1"/>
      <protection/>
    </xf>
    <xf numFmtId="0" fontId="17" fillId="0" borderId="10" xfId="33" applyFont="1" applyBorder="1" applyAlignment="1">
      <alignment horizontal="left" vertical="top" wrapText="1"/>
      <protection/>
    </xf>
    <xf numFmtId="0" fontId="23" fillId="0" borderId="10" xfId="33" applyFont="1" applyBorder="1" applyAlignment="1">
      <alignment horizontal="left" vertical="top" wrapText="1"/>
      <protection/>
    </xf>
    <xf numFmtId="0" fontId="23" fillId="0" borderId="10" xfId="33" applyFont="1" applyBorder="1" applyAlignment="1">
      <alignment horizontal="center" vertical="top"/>
      <protection/>
    </xf>
    <xf numFmtId="0" fontId="17" fillId="0" borderId="0" xfId="33" applyFont="1" applyBorder="1" applyAlignment="1">
      <alignment horizontal="center" vertical="top" wrapText="1"/>
      <protection/>
    </xf>
    <xf numFmtId="0" fontId="19" fillId="0" borderId="0" xfId="33" applyFont="1" applyBorder="1" applyAlignment="1">
      <alignment horizontal="center" vertical="top" wrapText="1"/>
      <protection/>
    </xf>
    <xf numFmtId="0" fontId="26" fillId="0" borderId="0" xfId="33" applyFont="1" applyBorder="1" applyAlignment="1">
      <alignment horizontal="center" vertical="top" wrapText="1"/>
      <protection/>
    </xf>
    <xf numFmtId="0" fontId="26" fillId="0" borderId="0" xfId="33" applyFont="1" applyBorder="1" applyAlignment="1">
      <alignment horizontal="center" vertical="top"/>
      <protection/>
    </xf>
    <xf numFmtId="0" fontId="28" fillId="0" borderId="13" xfId="33" applyFont="1" applyBorder="1" applyAlignment="1">
      <alignment horizontal="left" vertical="top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zoomScalePageLayoutView="0" workbookViewId="0" topLeftCell="A1">
      <selection activeCell="A21" sqref="A21:H21"/>
    </sheetView>
  </sheetViews>
  <sheetFormatPr defaultColWidth="9.140625" defaultRowHeight="12.75" customHeight="1"/>
  <cols>
    <col min="1" max="1" width="9.140625" style="1" customWidth="1"/>
    <col min="2" max="2" width="16.421875" style="2" customWidth="1"/>
    <col min="3" max="3" width="14.00390625" style="3" customWidth="1"/>
    <col min="4" max="4" width="9.140625" style="2" customWidth="1"/>
    <col min="5" max="7" width="9.140625" style="4" customWidth="1"/>
    <col min="8" max="8" width="62.28125" style="4" customWidth="1"/>
    <col min="9" max="9" width="9.140625" style="5" customWidth="1"/>
    <col min="10" max="16384" width="9.140625" style="1" customWidth="1"/>
  </cols>
  <sheetData>
    <row r="1" spans="1:9" ht="12.75" customHeight="1">
      <c r="A1" s="6"/>
      <c r="B1" s="7"/>
      <c r="C1" s="8"/>
      <c r="D1" s="7"/>
      <c r="E1" s="9"/>
      <c r="F1" s="9"/>
      <c r="G1" s="9"/>
      <c r="H1" s="9"/>
      <c r="I1" s="10"/>
    </row>
    <row r="2" spans="1:14" ht="15.75" customHeight="1">
      <c r="A2" s="143"/>
      <c r="B2" s="143"/>
      <c r="C2" s="143"/>
      <c r="D2" s="143"/>
      <c r="E2" s="143"/>
      <c r="F2" s="143"/>
      <c r="G2" s="143"/>
      <c r="H2" s="143"/>
      <c r="I2" s="12"/>
      <c r="J2" s="12"/>
      <c r="K2" s="12"/>
      <c r="L2" s="12"/>
      <c r="M2" s="12"/>
      <c r="N2" s="12"/>
    </row>
    <row r="3" spans="1:9" ht="15.75" customHeight="1">
      <c r="A3" s="13"/>
      <c r="B3" s="14"/>
      <c r="C3" s="11"/>
      <c r="D3" s="11"/>
      <c r="E3" s="11"/>
      <c r="F3" s="11"/>
      <c r="G3" s="9"/>
      <c r="H3" s="9"/>
      <c r="I3" s="10"/>
    </row>
    <row r="4" spans="1:14" ht="15.75" customHeight="1">
      <c r="A4" s="143"/>
      <c r="B4" s="143"/>
      <c r="C4" s="143"/>
      <c r="D4" s="143"/>
      <c r="E4" s="143"/>
      <c r="F4" s="143"/>
      <c r="G4" s="143"/>
      <c r="H4" s="143"/>
      <c r="I4" s="12"/>
      <c r="J4" s="12"/>
      <c r="K4" s="12"/>
      <c r="L4" s="12"/>
      <c r="M4" s="12"/>
      <c r="N4" s="12"/>
    </row>
    <row r="5" spans="1:9" ht="15.75" customHeight="1">
      <c r="A5" s="13"/>
      <c r="B5" s="14"/>
      <c r="C5" s="11"/>
      <c r="D5" s="11"/>
      <c r="E5" s="11"/>
      <c r="F5" s="11"/>
      <c r="G5" s="9"/>
      <c r="H5" s="9"/>
      <c r="I5" s="10"/>
    </row>
    <row r="6" spans="1:14" s="16" customFormat="1" ht="18.75" customHeight="1">
      <c r="A6" s="144" t="s">
        <v>0</v>
      </c>
      <c r="B6" s="144"/>
      <c r="C6" s="144"/>
      <c r="D6" s="144"/>
      <c r="E6" s="144"/>
      <c r="F6" s="144"/>
      <c r="G6" s="144"/>
      <c r="H6" s="144"/>
      <c r="I6" s="15"/>
      <c r="J6" s="15"/>
      <c r="K6" s="15"/>
      <c r="L6" s="15"/>
      <c r="M6" s="15"/>
      <c r="N6" s="15"/>
    </row>
    <row r="7" spans="1:9" ht="12.75" customHeight="1">
      <c r="A7" s="13"/>
      <c r="B7" s="14"/>
      <c r="C7" s="8"/>
      <c r="D7" s="17"/>
      <c r="E7" s="9"/>
      <c r="F7" s="9"/>
      <c r="G7" s="9"/>
      <c r="H7" s="9"/>
      <c r="I7" s="10"/>
    </row>
    <row r="8" spans="1:9" ht="12.75" customHeight="1">
      <c r="A8" s="13"/>
      <c r="B8" s="14"/>
      <c r="C8" s="8"/>
      <c r="D8" s="18"/>
      <c r="E8" s="9"/>
      <c r="F8" s="9"/>
      <c r="G8" s="9"/>
      <c r="H8" s="9"/>
      <c r="I8" s="10"/>
    </row>
    <row r="9" spans="1:9" ht="12.75" customHeight="1">
      <c r="A9" s="145"/>
      <c r="B9" s="145"/>
      <c r="C9" s="145"/>
      <c r="D9" s="145"/>
      <c r="E9" s="145"/>
      <c r="F9" s="145"/>
      <c r="G9" s="145"/>
      <c r="H9" s="145"/>
      <c r="I9" s="1"/>
    </row>
    <row r="10" spans="1:9" ht="21" customHeight="1">
      <c r="A10" s="145"/>
      <c r="B10" s="145"/>
      <c r="C10" s="145"/>
      <c r="D10" s="145"/>
      <c r="E10" s="145"/>
      <c r="F10" s="145"/>
      <c r="G10" s="145"/>
      <c r="H10" s="145"/>
      <c r="I10" s="1"/>
    </row>
    <row r="11" spans="1:9" ht="12.75" customHeight="1">
      <c r="A11" s="14"/>
      <c r="B11" s="8"/>
      <c r="C11" s="18"/>
      <c r="D11" s="9"/>
      <c r="E11" s="9"/>
      <c r="F11" s="9"/>
      <c r="G11" s="9"/>
      <c r="H11" s="10"/>
      <c r="I11" s="1"/>
    </row>
    <row r="12" spans="1:9" ht="15" customHeight="1">
      <c r="A12" s="19"/>
      <c r="B12" s="20"/>
      <c r="C12" s="8"/>
      <c r="D12" s="9"/>
      <c r="E12" s="9"/>
      <c r="F12" s="9"/>
      <c r="G12" s="9"/>
      <c r="H12" s="10"/>
      <c r="I12" s="1"/>
    </row>
    <row r="13" spans="1:9" ht="15" customHeight="1">
      <c r="A13" s="146"/>
      <c r="B13" s="146"/>
      <c r="C13" s="146"/>
      <c r="D13" s="146"/>
      <c r="E13" s="146"/>
      <c r="F13" s="146"/>
      <c r="G13" s="146"/>
      <c r="H13" s="146"/>
      <c r="I13" s="1"/>
    </row>
    <row r="14" spans="1:9" ht="15" customHeight="1">
      <c r="A14" s="146"/>
      <c r="B14" s="146"/>
      <c r="C14" s="146"/>
      <c r="D14" s="146"/>
      <c r="E14" s="146"/>
      <c r="F14" s="146"/>
      <c r="G14" s="146"/>
      <c r="H14" s="146"/>
      <c r="I14" s="1"/>
    </row>
    <row r="15" spans="1:9" ht="15" customHeight="1">
      <c r="A15" s="146"/>
      <c r="B15" s="146"/>
      <c r="C15" s="146"/>
      <c r="D15" s="146"/>
      <c r="E15" s="146"/>
      <c r="F15" s="146"/>
      <c r="G15" s="146"/>
      <c r="H15" s="146"/>
      <c r="I15" s="1"/>
    </row>
    <row r="16" spans="1:9" ht="15" customHeight="1">
      <c r="A16" s="146"/>
      <c r="B16" s="146"/>
      <c r="C16" s="146"/>
      <c r="D16" s="146"/>
      <c r="E16" s="146"/>
      <c r="F16" s="146"/>
      <c r="G16" s="146"/>
      <c r="H16" s="146"/>
      <c r="I16" s="1"/>
    </row>
    <row r="17" spans="1:9" ht="15" customHeight="1">
      <c r="A17" s="146"/>
      <c r="B17" s="146"/>
      <c r="C17" s="146"/>
      <c r="D17" s="146"/>
      <c r="E17" s="146"/>
      <c r="F17" s="146"/>
      <c r="G17" s="146"/>
      <c r="H17" s="146"/>
      <c r="I17" s="1"/>
    </row>
    <row r="18" spans="1:9" ht="15" customHeight="1">
      <c r="A18" s="147"/>
      <c r="B18" s="147"/>
      <c r="C18" s="147"/>
      <c r="D18" s="147"/>
      <c r="E18" s="147"/>
      <c r="F18" s="147"/>
      <c r="G18" s="147"/>
      <c r="H18" s="147"/>
      <c r="I18" s="1"/>
    </row>
    <row r="19" spans="1:8" s="24" customFormat="1" ht="15" customHeight="1">
      <c r="A19" s="21"/>
      <c r="B19" s="22"/>
      <c r="C19" s="22"/>
      <c r="D19" s="22"/>
      <c r="E19" s="22"/>
      <c r="F19" s="22"/>
      <c r="G19" s="22"/>
      <c r="H19" s="23"/>
    </row>
    <row r="20" spans="1:9" ht="15" customHeight="1">
      <c r="A20" s="148"/>
      <c r="B20" s="148"/>
      <c r="C20" s="148"/>
      <c r="D20" s="148"/>
      <c r="E20" s="148"/>
      <c r="F20" s="148"/>
      <c r="G20" s="148"/>
      <c r="H20" s="148"/>
      <c r="I20" s="1"/>
    </row>
    <row r="21" spans="1:9" ht="15" customHeight="1">
      <c r="A21" s="148"/>
      <c r="B21" s="148"/>
      <c r="C21" s="148"/>
      <c r="D21" s="148"/>
      <c r="E21" s="148"/>
      <c r="F21" s="148"/>
      <c r="G21" s="148"/>
      <c r="H21" s="148"/>
      <c r="I21" s="1"/>
    </row>
    <row r="22" spans="1:9" ht="15" customHeight="1">
      <c r="A22" s="148"/>
      <c r="B22" s="148"/>
      <c r="C22" s="148"/>
      <c r="D22" s="148"/>
      <c r="E22" s="148"/>
      <c r="F22" s="148"/>
      <c r="G22" s="148"/>
      <c r="H22" s="148"/>
      <c r="I22" s="1"/>
    </row>
    <row r="23" spans="1:9" ht="14.25" customHeight="1">
      <c r="A23" s="149"/>
      <c r="B23" s="149"/>
      <c r="C23" s="149"/>
      <c r="D23" s="149"/>
      <c r="E23" s="149"/>
      <c r="F23" s="149"/>
      <c r="G23" s="149"/>
      <c r="H23" s="149"/>
      <c r="I23" s="1"/>
    </row>
    <row r="24" spans="1:11" ht="15" customHeight="1">
      <c r="A24" s="150"/>
      <c r="B24" s="150"/>
      <c r="C24" s="150"/>
      <c r="D24" s="150"/>
      <c r="E24" s="150"/>
      <c r="F24" s="150"/>
      <c r="G24" s="150"/>
      <c r="H24" s="150"/>
      <c r="I24" s="27"/>
      <c r="J24" s="27"/>
      <c r="K24" s="27"/>
    </row>
    <row r="25" spans="1:11" ht="15" customHeight="1">
      <c r="A25" s="150"/>
      <c r="B25" s="150"/>
      <c r="C25" s="150"/>
      <c r="D25" s="150"/>
      <c r="E25" s="150"/>
      <c r="F25" s="150"/>
      <c r="G25" s="150"/>
      <c r="H25" s="150"/>
      <c r="I25" s="28"/>
      <c r="J25" s="28"/>
      <c r="K25" s="28"/>
    </row>
    <row r="26" spans="1:11" ht="15" customHeight="1">
      <c r="A26" s="150"/>
      <c r="B26" s="150"/>
      <c r="C26" s="150"/>
      <c r="D26" s="150"/>
      <c r="E26" s="150"/>
      <c r="F26" s="150"/>
      <c r="G26" s="150"/>
      <c r="H26" s="150"/>
      <c r="I26" s="28"/>
      <c r="J26" s="28"/>
      <c r="K26" s="28"/>
    </row>
    <row r="27" spans="1:11" ht="15" customHeight="1">
      <c r="A27" s="26"/>
      <c r="B27" s="26"/>
      <c r="C27" s="26"/>
      <c r="D27" s="26"/>
      <c r="E27" s="26"/>
      <c r="F27" s="26"/>
      <c r="G27" s="26"/>
      <c r="H27" s="28"/>
      <c r="I27" s="28"/>
      <c r="J27" s="28"/>
      <c r="K27" s="28"/>
    </row>
    <row r="28" spans="1:9" ht="15.75" customHeight="1">
      <c r="A28" s="151"/>
      <c r="B28" s="151"/>
      <c r="C28" s="151"/>
      <c r="D28" s="151"/>
      <c r="E28" s="151"/>
      <c r="F28" s="151"/>
      <c r="G28" s="151"/>
      <c r="H28" s="151"/>
      <c r="I28" s="25"/>
    </row>
    <row r="29" spans="1:9" ht="15" customHeight="1">
      <c r="A29" s="150"/>
      <c r="B29" s="150"/>
      <c r="C29" s="150"/>
      <c r="D29" s="150"/>
      <c r="E29" s="150"/>
      <c r="F29" s="150"/>
      <c r="G29" s="150"/>
      <c r="H29" s="150"/>
      <c r="I29" s="29"/>
    </row>
    <row r="30" spans="1:9" ht="15" customHeight="1">
      <c r="A30" s="26"/>
      <c r="B30" s="29"/>
      <c r="C30" s="29"/>
      <c r="D30" s="29"/>
      <c r="E30" s="29"/>
      <c r="F30" s="29"/>
      <c r="G30" s="29"/>
      <c r="H30" s="29"/>
      <c r="I30" s="29"/>
    </row>
    <row r="31" spans="1:9" ht="15" customHeight="1">
      <c r="A31" s="152"/>
      <c r="B31" s="152"/>
      <c r="C31" s="152"/>
      <c r="D31" s="152"/>
      <c r="E31" s="152"/>
      <c r="F31" s="152"/>
      <c r="G31" s="152"/>
      <c r="H31" s="152"/>
      <c r="I31" s="29"/>
    </row>
    <row r="32" spans="1:9" ht="15.75" customHeight="1">
      <c r="A32" s="151"/>
      <c r="B32" s="151"/>
      <c r="C32" s="151"/>
      <c r="D32" s="151"/>
      <c r="E32" s="151"/>
      <c r="F32" s="151"/>
      <c r="G32" s="151"/>
      <c r="H32" s="151"/>
      <c r="I32" s="29"/>
    </row>
    <row r="33" spans="1:9" ht="14.25" customHeight="1">
      <c r="A33" s="150"/>
      <c r="B33" s="150"/>
      <c r="C33" s="150"/>
      <c r="D33" s="150"/>
      <c r="E33" s="150"/>
      <c r="F33" s="150"/>
      <c r="G33" s="150"/>
      <c r="H33" s="150"/>
      <c r="I33" s="29"/>
    </row>
    <row r="34" spans="1:9" ht="15" customHeight="1">
      <c r="A34" s="145"/>
      <c r="B34" s="145"/>
      <c r="C34" s="145"/>
      <c r="D34" s="145"/>
      <c r="E34" s="145"/>
      <c r="F34" s="145"/>
      <c r="G34" s="145"/>
      <c r="H34" s="145"/>
      <c r="I34" s="29"/>
    </row>
    <row r="35" spans="1:9" ht="15" customHeight="1">
      <c r="A35" s="148"/>
      <c r="B35" s="148"/>
      <c r="C35" s="148"/>
      <c r="D35" s="148"/>
      <c r="E35" s="148"/>
      <c r="F35" s="148"/>
      <c r="G35" s="148"/>
      <c r="H35" s="148"/>
      <c r="I35" s="30"/>
    </row>
    <row r="36" spans="2:10" ht="15" customHeight="1">
      <c r="B36" s="25"/>
      <c r="C36" s="25"/>
      <c r="D36" s="25"/>
      <c r="E36" s="25"/>
      <c r="F36" s="25"/>
      <c r="G36" s="25"/>
      <c r="H36" s="25"/>
      <c r="I36" s="25"/>
      <c r="J36" s="25"/>
    </row>
    <row r="37" spans="1:14" ht="15" customHeight="1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</row>
    <row r="38" spans="2:10" ht="15" customHeight="1">
      <c r="B38" s="32"/>
      <c r="C38" s="25"/>
      <c r="D38" s="25"/>
      <c r="E38" s="25"/>
      <c r="F38" s="25"/>
      <c r="G38" s="25"/>
      <c r="H38" s="25"/>
      <c r="I38" s="25"/>
      <c r="J38" s="25"/>
    </row>
    <row r="39" spans="2:10" ht="15.75" customHeight="1">
      <c r="B39" s="32"/>
      <c r="C39" s="33"/>
      <c r="D39" s="25"/>
      <c r="E39" s="25"/>
      <c r="F39" s="25"/>
      <c r="G39" s="25"/>
      <c r="H39" s="25"/>
      <c r="I39" s="25"/>
      <c r="J39" s="25"/>
    </row>
    <row r="40" spans="2:10" ht="15" customHeight="1">
      <c r="B40" s="32"/>
      <c r="C40" s="25"/>
      <c r="D40" s="25"/>
      <c r="E40" s="25"/>
      <c r="F40" s="25"/>
      <c r="G40" s="25"/>
      <c r="H40" s="25"/>
      <c r="I40" s="25"/>
      <c r="J40" s="25"/>
    </row>
    <row r="41" spans="2:10" ht="15" customHeight="1">
      <c r="B41" s="32"/>
      <c r="C41" s="25"/>
      <c r="D41" s="25"/>
      <c r="E41" s="25"/>
      <c r="F41" s="25"/>
      <c r="G41" s="25"/>
      <c r="H41" s="25"/>
      <c r="I41" s="25"/>
      <c r="J41" s="25"/>
    </row>
    <row r="42" spans="2:10" ht="15" customHeight="1">
      <c r="B42" s="34"/>
      <c r="C42" s="25"/>
      <c r="D42" s="25"/>
      <c r="E42" s="25"/>
      <c r="F42" s="25"/>
      <c r="G42" s="25"/>
      <c r="H42" s="25"/>
      <c r="I42" s="25"/>
      <c r="J42" s="25"/>
    </row>
    <row r="43" spans="1:9" ht="15" customHeight="1">
      <c r="A43" s="25"/>
      <c r="B43" s="32"/>
      <c r="F43" s="25"/>
      <c r="G43" s="35"/>
      <c r="H43" s="35"/>
      <c r="I43" s="35"/>
    </row>
    <row r="44" spans="1:9" ht="15" customHeight="1">
      <c r="A44" s="25"/>
      <c r="B44" s="34"/>
      <c r="F44" s="25"/>
      <c r="G44" s="35"/>
      <c r="H44" s="35"/>
      <c r="I44" s="35"/>
    </row>
    <row r="45" spans="1:9" ht="15" customHeight="1">
      <c r="A45" s="25"/>
      <c r="B45" s="32"/>
      <c r="F45" s="25"/>
      <c r="G45" s="35"/>
      <c r="H45" s="35"/>
      <c r="I45" s="35"/>
    </row>
    <row r="46" spans="1:9" ht="15" customHeight="1">
      <c r="A46" s="25"/>
      <c r="B46" s="32"/>
      <c r="F46" s="25"/>
      <c r="G46" s="35"/>
      <c r="H46" s="35"/>
      <c r="I46" s="35"/>
    </row>
    <row r="47" spans="1:9" ht="15" customHeight="1">
      <c r="A47" s="25"/>
      <c r="F47" s="25"/>
      <c r="G47" s="35"/>
      <c r="H47" s="35"/>
      <c r="I47" s="35"/>
    </row>
    <row r="48" spans="1:9" ht="15.75" customHeight="1">
      <c r="A48" s="25"/>
      <c r="B48" s="32"/>
      <c r="C48" s="33"/>
      <c r="D48" s="25"/>
      <c r="E48" s="25"/>
      <c r="F48" s="25"/>
      <c r="G48" s="35"/>
      <c r="H48" s="35"/>
      <c r="I48" s="35"/>
    </row>
    <row r="49" spans="1:9" ht="15" customHeight="1">
      <c r="A49" s="25"/>
      <c r="F49" s="25"/>
      <c r="G49" s="35"/>
      <c r="H49" s="35"/>
      <c r="I49" s="35"/>
    </row>
    <row r="50" spans="1:9" ht="15" customHeight="1">
      <c r="A50" s="25"/>
      <c r="B50" s="36"/>
      <c r="F50" s="25"/>
      <c r="G50" s="35"/>
      <c r="H50" s="35"/>
      <c r="I50" s="35"/>
    </row>
    <row r="51" spans="1:9" ht="15.75" customHeight="1">
      <c r="A51" s="25"/>
      <c r="B51" s="37"/>
      <c r="C51" s="38"/>
      <c r="D51" s="39"/>
      <c r="F51" s="25"/>
      <c r="G51" s="35"/>
      <c r="H51" s="35"/>
      <c r="I51" s="35"/>
    </row>
    <row r="52" spans="1:9" ht="15.75" customHeight="1">
      <c r="A52" s="6"/>
      <c r="B52" s="37"/>
      <c r="C52" s="40"/>
      <c r="D52" s="39"/>
      <c r="E52" s="1"/>
      <c r="F52" s="35"/>
      <c r="G52" s="35"/>
      <c r="H52" s="35"/>
      <c r="I52" s="35"/>
    </row>
    <row r="53" spans="1:9" ht="12.75" customHeight="1">
      <c r="A53" s="6"/>
      <c r="C53" s="41"/>
      <c r="H53" s="35"/>
      <c r="I53" s="35"/>
    </row>
    <row r="54" spans="1:9" ht="14.25" customHeight="1">
      <c r="A54" s="6"/>
      <c r="C54" s="42"/>
      <c r="H54" s="35"/>
      <c r="I54" s="35"/>
    </row>
    <row r="55" spans="1:9" ht="14.25" customHeight="1">
      <c r="A55" s="6"/>
      <c r="C55" s="42"/>
      <c r="H55" s="35"/>
      <c r="I55" s="35"/>
    </row>
    <row r="56" spans="1:9" ht="14.25" customHeight="1">
      <c r="A56" s="6"/>
      <c r="C56" s="42"/>
      <c r="H56" s="35"/>
      <c r="I56" s="35"/>
    </row>
    <row r="57" spans="1:9" ht="12.75" customHeight="1">
      <c r="A57" s="6"/>
      <c r="H57" s="35"/>
      <c r="I57" s="35"/>
    </row>
    <row r="58" spans="1:9" ht="14.25" customHeight="1">
      <c r="A58" s="6"/>
      <c r="C58" s="42"/>
      <c r="H58" s="35"/>
      <c r="I58" s="35"/>
    </row>
    <row r="60" ht="15.75" customHeight="1">
      <c r="B60" s="43"/>
    </row>
  </sheetData>
  <sheetProtection selectLockedCells="1" selectUnlockedCells="1"/>
  <mergeCells count="24">
    <mergeCell ref="A29:H29"/>
    <mergeCell ref="A31:H31"/>
    <mergeCell ref="A32:H32"/>
    <mergeCell ref="A33:H33"/>
    <mergeCell ref="A34:H34"/>
    <mergeCell ref="A35:H35"/>
    <mergeCell ref="A22:H22"/>
    <mergeCell ref="A23:H23"/>
    <mergeCell ref="A24:H24"/>
    <mergeCell ref="A25:H25"/>
    <mergeCell ref="A26:H26"/>
    <mergeCell ref="A28:H28"/>
    <mergeCell ref="A15:H15"/>
    <mergeCell ref="A16:H16"/>
    <mergeCell ref="A17:H17"/>
    <mergeCell ref="A18:H18"/>
    <mergeCell ref="A20:H20"/>
    <mergeCell ref="A21:H21"/>
    <mergeCell ref="A2:H2"/>
    <mergeCell ref="A4:H4"/>
    <mergeCell ref="A6:H6"/>
    <mergeCell ref="A9:H10"/>
    <mergeCell ref="A13:H13"/>
    <mergeCell ref="A14:H14"/>
  </mergeCells>
  <printOptions/>
  <pageMargins left="0.25" right="0.25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0"/>
  <sheetViews>
    <sheetView zoomScalePageLayoutView="0" workbookViewId="0" topLeftCell="A19">
      <selection activeCell="C38" sqref="C38"/>
    </sheetView>
  </sheetViews>
  <sheetFormatPr defaultColWidth="9.140625" defaultRowHeight="12.75" customHeight="1"/>
  <cols>
    <col min="1" max="1" width="5.00390625" style="44" customWidth="1"/>
    <col min="2" max="2" width="23.28125" style="45" customWidth="1"/>
    <col min="3" max="3" width="37.28125" style="3" customWidth="1"/>
    <col min="4" max="4" width="12.140625" style="46" customWidth="1"/>
    <col min="5" max="5" width="10.28125" style="46" customWidth="1"/>
    <col min="6" max="6" width="13.57421875" style="46" customWidth="1"/>
    <col min="7" max="7" width="7.7109375" style="46" customWidth="1"/>
    <col min="8" max="8" width="7.140625" style="46" customWidth="1"/>
    <col min="9" max="9" width="10.57421875" style="46" customWidth="1"/>
    <col min="10" max="10" width="12.57421875" style="46" customWidth="1"/>
    <col min="11" max="11" width="9.140625" style="1" customWidth="1"/>
    <col min="12" max="12" width="15.57421875" style="1" customWidth="1"/>
    <col min="13" max="16384" width="9.140625" style="1" customWidth="1"/>
  </cols>
  <sheetData>
    <row r="1" spans="1:11" ht="12.75" customHeight="1">
      <c r="A1" s="47"/>
      <c r="B1" s="48"/>
      <c r="C1" s="49"/>
      <c r="D1" s="50"/>
      <c r="E1" s="50"/>
      <c r="F1" s="50"/>
      <c r="G1" s="50"/>
      <c r="H1" s="50"/>
      <c r="I1" s="50"/>
      <c r="J1" s="51"/>
      <c r="K1" s="52"/>
    </row>
    <row r="2" spans="1:11" ht="15.75" customHeight="1">
      <c r="A2" s="154" t="str">
        <f>'Лист 1'!A6</f>
        <v>Сети газоснабжения микрорайона индивидуальной жилой  застройки в районе ул. Полевая в г. Югорске</v>
      </c>
      <c r="B2" s="154"/>
      <c r="C2" s="154"/>
      <c r="D2" s="154"/>
      <c r="E2" s="154"/>
      <c r="F2" s="154"/>
      <c r="G2" s="154"/>
      <c r="H2" s="154"/>
      <c r="I2" s="154"/>
      <c r="J2" s="154"/>
      <c r="K2" s="53"/>
    </row>
    <row r="3" spans="1:11" ht="12.75" customHeight="1">
      <c r="A3" s="155" t="s">
        <v>2</v>
      </c>
      <c r="B3" s="155"/>
      <c r="C3" s="155"/>
      <c r="D3" s="155"/>
      <c r="E3" s="155"/>
      <c r="F3" s="155"/>
      <c r="G3" s="155"/>
      <c r="H3" s="155"/>
      <c r="I3" s="155"/>
      <c r="J3" s="155"/>
      <c r="K3" s="52"/>
    </row>
    <row r="4" spans="1:11" ht="12.75" customHeight="1">
      <c r="A4" s="47"/>
      <c r="B4" s="48"/>
      <c r="C4" s="49"/>
      <c r="D4" s="50"/>
      <c r="E4" s="50"/>
      <c r="F4" s="50"/>
      <c r="G4" s="50"/>
      <c r="H4" s="50"/>
      <c r="I4" s="50"/>
      <c r="J4" s="54"/>
      <c r="K4" s="52"/>
    </row>
    <row r="5" spans="1:11" ht="15.75" customHeight="1">
      <c r="A5" s="156" t="s">
        <v>3</v>
      </c>
      <c r="B5" s="156"/>
      <c r="C5" s="156"/>
      <c r="D5" s="156"/>
      <c r="E5" s="156"/>
      <c r="F5" s="156"/>
      <c r="G5" s="156"/>
      <c r="H5" s="156"/>
      <c r="I5" s="156"/>
      <c r="J5" s="156"/>
      <c r="K5" s="52"/>
    </row>
    <row r="6" spans="1:11" ht="12.75" customHeight="1">
      <c r="A6" s="155" t="s">
        <v>4</v>
      </c>
      <c r="B6" s="155"/>
      <c r="C6" s="155"/>
      <c r="D6" s="155"/>
      <c r="E6" s="155"/>
      <c r="F6" s="155"/>
      <c r="G6" s="155"/>
      <c r="H6" s="155"/>
      <c r="I6" s="155"/>
      <c r="J6" s="155"/>
      <c r="K6" s="52"/>
    </row>
    <row r="7" spans="1:11" ht="12.75" customHeight="1">
      <c r="A7" s="47"/>
      <c r="B7" s="48"/>
      <c r="C7" s="49"/>
      <c r="D7" s="50"/>
      <c r="E7" s="50"/>
      <c r="F7" s="50"/>
      <c r="G7" s="50"/>
      <c r="H7" s="50"/>
      <c r="I7" s="50"/>
      <c r="J7" s="54"/>
      <c r="K7" s="52"/>
    </row>
    <row r="8" spans="1:11" ht="15.75" customHeight="1">
      <c r="A8" s="154" t="s">
        <v>5</v>
      </c>
      <c r="B8" s="154"/>
      <c r="C8" s="154"/>
      <c r="D8" s="154"/>
      <c r="E8" s="154"/>
      <c r="F8" s="154"/>
      <c r="G8" s="154"/>
      <c r="H8" s="154"/>
      <c r="I8" s="154"/>
      <c r="J8" s="154"/>
      <c r="K8" s="52"/>
    </row>
    <row r="9" spans="1:11" ht="12.75" customHeight="1">
      <c r="A9" s="157" t="s">
        <v>6</v>
      </c>
      <c r="B9" s="157"/>
      <c r="C9" s="157"/>
      <c r="D9" s="157"/>
      <c r="E9" s="157"/>
      <c r="F9" s="157"/>
      <c r="G9" s="157"/>
      <c r="H9" s="157"/>
      <c r="I9" s="157"/>
      <c r="J9" s="157"/>
      <c r="K9" s="52"/>
    </row>
    <row r="10" spans="1:11" ht="12.75" customHeight="1">
      <c r="A10" s="47"/>
      <c r="B10" s="48"/>
      <c r="C10" s="55"/>
      <c r="D10" s="56"/>
      <c r="E10" s="57"/>
      <c r="F10" s="56"/>
      <c r="G10" s="56"/>
      <c r="H10" s="50"/>
      <c r="I10" s="50"/>
      <c r="J10" s="54"/>
      <c r="K10" s="52"/>
    </row>
    <row r="11" spans="1:11" ht="12.75" customHeight="1">
      <c r="A11" s="47"/>
      <c r="B11" s="48"/>
      <c r="C11" s="49" t="s">
        <v>7</v>
      </c>
      <c r="D11" s="58">
        <f>H31</f>
        <v>5.959041857999999</v>
      </c>
      <c r="E11" s="59" t="s">
        <v>8</v>
      </c>
      <c r="F11" s="50"/>
      <c r="G11" s="50"/>
      <c r="H11" s="50"/>
      <c r="I11" s="50"/>
      <c r="J11" s="54"/>
      <c r="K11" s="52"/>
    </row>
    <row r="12" spans="1:11" ht="12.75" customHeight="1">
      <c r="A12" s="47"/>
      <c r="B12" s="48"/>
      <c r="C12" s="49" t="s">
        <v>9</v>
      </c>
      <c r="D12" s="58">
        <f>I22</f>
        <v>1.61129</v>
      </c>
      <c r="E12" s="59" t="s">
        <v>10</v>
      </c>
      <c r="F12" s="50"/>
      <c r="G12" s="50"/>
      <c r="H12" s="50"/>
      <c r="I12" s="50"/>
      <c r="J12" s="54"/>
      <c r="K12" s="52"/>
    </row>
    <row r="13" spans="1:11" ht="12.75" customHeight="1">
      <c r="A13" s="47"/>
      <c r="B13" s="48"/>
      <c r="C13" s="49" t="s">
        <v>11</v>
      </c>
      <c r="D13" s="58"/>
      <c r="E13" s="50"/>
      <c r="F13" s="50"/>
      <c r="G13" s="50"/>
      <c r="H13" s="50"/>
      <c r="I13" s="50"/>
      <c r="J13" s="54"/>
      <c r="K13" s="52"/>
    </row>
    <row r="14" spans="1:11" ht="12.75" customHeight="1">
      <c r="A14" s="47"/>
      <c r="B14" s="48"/>
      <c r="C14" s="49" t="s">
        <v>12</v>
      </c>
      <c r="D14" s="58"/>
      <c r="E14" s="50"/>
      <c r="F14" s="50"/>
      <c r="G14" s="50"/>
      <c r="H14" s="50"/>
      <c r="I14" s="50"/>
      <c r="J14" s="54"/>
      <c r="K14" s="52"/>
    </row>
    <row r="15" spans="1:11" ht="12.75" customHeight="1">
      <c r="A15" s="47"/>
      <c r="B15" s="48"/>
      <c r="C15" s="49"/>
      <c r="D15" s="50"/>
      <c r="E15" s="50"/>
      <c r="F15" s="50"/>
      <c r="G15" s="50"/>
      <c r="H15" s="50"/>
      <c r="I15" s="50"/>
      <c r="J15" s="54"/>
      <c r="K15" s="52"/>
    </row>
    <row r="16" spans="1:11" ht="12.75" customHeight="1">
      <c r="A16" s="160" t="s">
        <v>13</v>
      </c>
      <c r="B16" s="160" t="s">
        <v>14</v>
      </c>
      <c r="C16" s="161" t="s">
        <v>15</v>
      </c>
      <c r="D16" s="162" t="s">
        <v>16</v>
      </c>
      <c r="E16" s="162"/>
      <c r="F16" s="162"/>
      <c r="G16" s="162"/>
      <c r="H16" s="162"/>
      <c r="I16" s="153" t="s">
        <v>17</v>
      </c>
      <c r="J16" s="153" t="s">
        <v>18</v>
      </c>
      <c r="K16" s="52"/>
    </row>
    <row r="17" spans="1:11" ht="12.75" customHeight="1">
      <c r="A17" s="160"/>
      <c r="B17" s="160"/>
      <c r="C17" s="161"/>
      <c r="D17" s="153" t="s">
        <v>19</v>
      </c>
      <c r="E17" s="153" t="s">
        <v>20</v>
      </c>
      <c r="F17" s="153" t="s">
        <v>21</v>
      </c>
      <c r="G17" s="153" t="s">
        <v>22</v>
      </c>
      <c r="H17" s="153" t="s">
        <v>23</v>
      </c>
      <c r="I17" s="153"/>
      <c r="J17" s="153"/>
      <c r="K17" s="52"/>
    </row>
    <row r="18" spans="1:11" ht="12.75" customHeight="1">
      <c r="A18" s="160"/>
      <c r="B18" s="160"/>
      <c r="C18" s="161"/>
      <c r="D18" s="153"/>
      <c r="E18" s="153"/>
      <c r="F18" s="153"/>
      <c r="G18" s="153"/>
      <c r="H18" s="153"/>
      <c r="I18" s="153"/>
      <c r="J18" s="153"/>
      <c r="K18" s="52"/>
    </row>
    <row r="19" spans="1:11" ht="12.75" customHeight="1">
      <c r="A19" s="160"/>
      <c r="B19" s="160"/>
      <c r="C19" s="161"/>
      <c r="D19" s="153"/>
      <c r="E19" s="153"/>
      <c r="F19" s="153"/>
      <c r="G19" s="153"/>
      <c r="H19" s="153"/>
      <c r="I19" s="153"/>
      <c r="J19" s="153"/>
      <c r="K19" s="52"/>
    </row>
    <row r="20" spans="1:11" ht="12.75" customHeight="1">
      <c r="A20" s="61">
        <v>1</v>
      </c>
      <c r="B20" s="62">
        <v>2</v>
      </c>
      <c r="C20" s="63">
        <v>3</v>
      </c>
      <c r="D20" s="62">
        <v>4</v>
      </c>
      <c r="E20" s="62">
        <v>5</v>
      </c>
      <c r="F20" s="62">
        <v>6</v>
      </c>
      <c r="G20" s="62">
        <v>7</v>
      </c>
      <c r="H20" s="62">
        <v>8</v>
      </c>
      <c r="I20" s="62">
        <v>9</v>
      </c>
      <c r="J20" s="62">
        <v>10</v>
      </c>
      <c r="K20" s="52"/>
    </row>
    <row r="21" spans="1:11" ht="12.75" customHeight="1">
      <c r="A21" s="158" t="s">
        <v>24</v>
      </c>
      <c r="B21" s="158"/>
      <c r="C21" s="158"/>
      <c r="D21" s="158"/>
      <c r="E21" s="158"/>
      <c r="F21" s="158"/>
      <c r="G21" s="158"/>
      <c r="H21" s="158"/>
      <c r="I21" s="158"/>
      <c r="J21" s="158"/>
      <c r="K21" s="52"/>
    </row>
    <row r="22" spans="1:11" ht="12.75" customHeight="1">
      <c r="A22" s="64" t="s">
        <v>25</v>
      </c>
      <c r="B22" s="65" t="s">
        <v>26</v>
      </c>
      <c r="C22" s="66" t="s">
        <v>5</v>
      </c>
      <c r="D22" s="67">
        <f>ЛС1!J44/1000</f>
        <v>5.755859999999999</v>
      </c>
      <c r="E22" s="68">
        <v>0</v>
      </c>
      <c r="F22" s="67"/>
      <c r="G22" s="67"/>
      <c r="H22" s="68">
        <f aca="true" t="shared" si="0" ref="H22:H27">D22+E22+F22+G22</f>
        <v>5.755859999999999</v>
      </c>
      <c r="I22" s="69">
        <f>ЛС1!J48/1000</f>
        <v>1.61129</v>
      </c>
      <c r="J22" s="70"/>
      <c r="K22" s="52"/>
    </row>
    <row r="23" spans="1:11" ht="12.75" customHeight="1">
      <c r="A23" s="71"/>
      <c r="B23" s="72"/>
      <c r="C23" s="65" t="s">
        <v>27</v>
      </c>
      <c r="D23" s="73">
        <f>SUM(D22:D22)</f>
        <v>5.755859999999999</v>
      </c>
      <c r="E23" s="73">
        <f>SUM(E22:E22)</f>
        <v>0</v>
      </c>
      <c r="F23" s="73">
        <f>SUM(F22:F22)</f>
        <v>0</v>
      </c>
      <c r="G23" s="73">
        <f>SUM(G22:G22)</f>
        <v>0</v>
      </c>
      <c r="H23" s="73">
        <f t="shared" si="0"/>
        <v>5.755859999999999</v>
      </c>
      <c r="I23" s="69">
        <f>SUM(I22:I22)</f>
        <v>1.61129</v>
      </c>
      <c r="J23" s="74"/>
      <c r="K23" s="52"/>
    </row>
    <row r="24" spans="1:11" ht="12.75" customHeight="1">
      <c r="A24" s="71"/>
      <c r="B24" s="72"/>
      <c r="C24" s="75" t="s">
        <v>28</v>
      </c>
      <c r="D24" s="76">
        <f>SUM(D23)</f>
        <v>5.755859999999999</v>
      </c>
      <c r="E24" s="76">
        <f>SUM(E23)</f>
        <v>0</v>
      </c>
      <c r="F24" s="76">
        <f>SUM(F23)</f>
        <v>0</v>
      </c>
      <c r="G24" s="76">
        <f>SUM(G23)</f>
        <v>0</v>
      </c>
      <c r="H24" s="76">
        <f t="shared" si="0"/>
        <v>5.755859999999999</v>
      </c>
      <c r="I24" s="76">
        <f>I23</f>
        <v>1.61129</v>
      </c>
      <c r="J24" s="76"/>
      <c r="K24" s="77">
        <f>SUM(H22:H22)</f>
        <v>5.755859999999999</v>
      </c>
    </row>
    <row r="25" spans="1:11" ht="25.5" customHeight="1">
      <c r="A25" s="64" t="s">
        <v>29</v>
      </c>
      <c r="B25" s="65" t="s">
        <v>30</v>
      </c>
      <c r="C25" s="65" t="s">
        <v>31</v>
      </c>
      <c r="D25" s="73">
        <f>D24*0.015</f>
        <v>0.08633789999999998</v>
      </c>
      <c r="E25" s="73">
        <f>E24*0.015</f>
        <v>0</v>
      </c>
      <c r="F25" s="78"/>
      <c r="G25" s="78"/>
      <c r="H25" s="68">
        <f t="shared" si="0"/>
        <v>0.08633789999999998</v>
      </c>
      <c r="I25" s="74"/>
      <c r="J25" s="74"/>
      <c r="K25" s="52"/>
    </row>
    <row r="26" spans="1:11" ht="12.75" customHeight="1">
      <c r="A26" s="71"/>
      <c r="B26" s="72"/>
      <c r="C26" s="65" t="s">
        <v>32</v>
      </c>
      <c r="D26" s="73">
        <f>D25</f>
        <v>0.08633789999999998</v>
      </c>
      <c r="E26" s="73">
        <f>E25</f>
        <v>0</v>
      </c>
      <c r="F26" s="73">
        <f>F25</f>
        <v>0</v>
      </c>
      <c r="G26" s="73">
        <f>G25</f>
        <v>0</v>
      </c>
      <c r="H26" s="73">
        <f t="shared" si="0"/>
        <v>0.08633789999999998</v>
      </c>
      <c r="I26" s="74"/>
      <c r="J26" s="74"/>
      <c r="K26" s="52"/>
    </row>
    <row r="27" spans="1:11" ht="12.75" customHeight="1">
      <c r="A27" s="71"/>
      <c r="B27" s="72"/>
      <c r="C27" s="75" t="s">
        <v>33</v>
      </c>
      <c r="D27" s="76">
        <f>D24+D26</f>
        <v>5.8421978999999995</v>
      </c>
      <c r="E27" s="76">
        <f>E24+E26</f>
        <v>0</v>
      </c>
      <c r="F27" s="76">
        <f>F24+F26</f>
        <v>0</v>
      </c>
      <c r="G27" s="76">
        <f>G24+G26</f>
        <v>0</v>
      </c>
      <c r="H27" s="76">
        <f t="shared" si="0"/>
        <v>5.8421978999999995</v>
      </c>
      <c r="I27" s="74"/>
      <c r="J27" s="74"/>
      <c r="K27" s="52"/>
    </row>
    <row r="28" spans="1:11" ht="12.75" customHeight="1">
      <c r="A28" s="159" t="s">
        <v>34</v>
      </c>
      <c r="B28" s="159"/>
      <c r="C28" s="159"/>
      <c r="D28" s="159"/>
      <c r="E28" s="159"/>
      <c r="F28" s="159"/>
      <c r="G28" s="159"/>
      <c r="H28" s="159"/>
      <c r="I28" s="74"/>
      <c r="J28" s="74"/>
      <c r="K28" s="52"/>
    </row>
    <row r="29" spans="1:11" ht="12.75" customHeight="1">
      <c r="A29" s="60" t="s">
        <v>35</v>
      </c>
      <c r="B29" s="65" t="s">
        <v>36</v>
      </c>
      <c r="C29" s="65" t="s">
        <v>37</v>
      </c>
      <c r="D29" s="73">
        <f>D27*0.02</f>
        <v>0.116843958</v>
      </c>
      <c r="E29" s="73">
        <f>E27*0.02</f>
        <v>0</v>
      </c>
      <c r="F29" s="73">
        <f>F27*0.02</f>
        <v>0</v>
      </c>
      <c r="G29" s="73">
        <f>G27*0.02</f>
        <v>0</v>
      </c>
      <c r="H29" s="68">
        <f>D29+E29+F29+G29</f>
        <v>0.116843958</v>
      </c>
      <c r="I29" s="70"/>
      <c r="J29" s="70"/>
      <c r="K29" s="52"/>
    </row>
    <row r="30" spans="1:15" ht="12.75" customHeight="1">
      <c r="A30" s="79"/>
      <c r="B30" s="80"/>
      <c r="C30" s="66" t="s">
        <v>38</v>
      </c>
      <c r="D30" s="69">
        <f>D29</f>
        <v>0.116843958</v>
      </c>
      <c r="E30" s="69">
        <f>E29</f>
        <v>0</v>
      </c>
      <c r="F30" s="69">
        <f>F29</f>
        <v>0</v>
      </c>
      <c r="G30" s="69">
        <f>G29</f>
        <v>0</v>
      </c>
      <c r="H30" s="69">
        <f>D30+E30+F30+G30</f>
        <v>0.116843958</v>
      </c>
      <c r="I30" s="70"/>
      <c r="J30" s="70"/>
      <c r="K30" s="52"/>
      <c r="O30" s="81"/>
    </row>
    <row r="31" spans="1:11" ht="18.75" customHeight="1">
      <c r="A31" s="79"/>
      <c r="B31" s="80"/>
      <c r="C31" s="82" t="s">
        <v>39</v>
      </c>
      <c r="D31" s="74">
        <f>D27+D30</f>
        <v>5.959041857999999</v>
      </c>
      <c r="E31" s="74">
        <f>E27+E30</f>
        <v>0</v>
      </c>
      <c r="F31" s="74">
        <f>F27+F30</f>
        <v>0</v>
      </c>
      <c r="G31" s="74">
        <f>G27+G30</f>
        <v>0</v>
      </c>
      <c r="H31" s="74">
        <f>D31+E31+F31+G31</f>
        <v>5.959041857999999</v>
      </c>
      <c r="I31" s="74">
        <f>I24</f>
        <v>1.61129</v>
      </c>
      <c r="J31" s="74"/>
      <c r="K31" s="77">
        <f>H27+H29</f>
        <v>5.959041857999999</v>
      </c>
    </row>
    <row r="32" spans="1:11" ht="12.75" customHeight="1">
      <c r="A32" s="83"/>
      <c r="B32" s="84"/>
      <c r="C32" s="85"/>
      <c r="D32" s="86"/>
      <c r="E32" s="86"/>
      <c r="F32" s="86"/>
      <c r="G32" s="86"/>
      <c r="H32" s="86"/>
      <c r="I32" s="54"/>
      <c r="J32" s="54"/>
      <c r="K32" s="52"/>
    </row>
    <row r="33" spans="1:11" ht="13.5" customHeight="1">
      <c r="A33" s="47"/>
      <c r="B33" s="84"/>
      <c r="C33" s="134"/>
      <c r="D33" s="134"/>
      <c r="E33" s="134"/>
      <c r="F33" s="134"/>
      <c r="G33" s="134"/>
      <c r="H33" s="54"/>
      <c r="I33" s="54"/>
      <c r="J33" s="54"/>
      <c r="K33" s="52"/>
    </row>
    <row r="34" spans="1:11" ht="13.5" customHeight="1">
      <c r="A34" s="47"/>
      <c r="B34" s="84"/>
      <c r="C34" s="136"/>
      <c r="D34" s="134"/>
      <c r="E34" s="134"/>
      <c r="F34" s="134"/>
      <c r="G34" s="134"/>
      <c r="H34" s="54"/>
      <c r="I34" s="54"/>
      <c r="J34" s="54"/>
      <c r="K34" s="52"/>
    </row>
    <row r="35" spans="1:11" ht="13.5" customHeight="1">
      <c r="A35" s="47"/>
      <c r="B35" s="84"/>
      <c r="C35" s="141"/>
      <c r="D35" s="142"/>
      <c r="E35" s="142"/>
      <c r="F35" s="9"/>
      <c r="G35" s="142"/>
      <c r="H35" s="54"/>
      <c r="I35" s="54"/>
      <c r="J35" s="54"/>
      <c r="K35" s="52"/>
    </row>
    <row r="36" spans="1:11" ht="15" customHeight="1">
      <c r="A36" s="47"/>
      <c r="B36" s="84"/>
      <c r="C36" s="137"/>
      <c r="D36" s="138"/>
      <c r="E36" s="139"/>
      <c r="F36" s="134"/>
      <c r="G36" s="139"/>
      <c r="H36" s="54"/>
      <c r="I36" s="54"/>
      <c r="J36" s="54"/>
      <c r="K36" s="52"/>
    </row>
    <row r="37" spans="1:11" ht="12.75" customHeight="1">
      <c r="A37" s="47"/>
      <c r="B37" s="84"/>
      <c r="C37" s="136"/>
      <c r="D37" s="13"/>
      <c r="E37" s="13"/>
      <c r="F37" s="13"/>
      <c r="G37" s="13"/>
      <c r="H37" s="54"/>
      <c r="I37" s="54"/>
      <c r="J37" s="54"/>
      <c r="K37" s="52"/>
    </row>
    <row r="38" spans="1:11" ht="12.75" customHeight="1">
      <c r="A38" s="47"/>
      <c r="B38" s="84"/>
      <c r="C38" s="13"/>
      <c r="D38" s="13"/>
      <c r="E38" s="13"/>
      <c r="F38" s="13"/>
      <c r="G38" s="13"/>
      <c r="H38" s="54"/>
      <c r="I38" s="54"/>
      <c r="J38" s="54"/>
      <c r="K38" s="52"/>
    </row>
    <row r="39" spans="1:11" ht="12.75" customHeight="1">
      <c r="A39" s="47"/>
      <c r="B39" s="84"/>
      <c r="C39" s="13"/>
      <c r="D39" s="13"/>
      <c r="E39" s="13"/>
      <c r="F39" s="13"/>
      <c r="G39" s="13"/>
      <c r="H39" s="54"/>
      <c r="I39" s="54"/>
      <c r="J39" s="54"/>
      <c r="K39" s="52"/>
    </row>
    <row r="40" spans="1:11" ht="12.75" customHeight="1">
      <c r="A40" s="47"/>
      <c r="B40" s="48"/>
      <c r="C40" s="1"/>
      <c r="D40" s="1"/>
      <c r="E40" s="1"/>
      <c r="F40" s="1"/>
      <c r="G40" s="1"/>
      <c r="H40" s="54"/>
      <c r="I40" s="54"/>
      <c r="J40" s="54"/>
      <c r="K40" s="52"/>
    </row>
    <row r="41" spans="1:11" ht="12.75" customHeight="1">
      <c r="A41" s="47"/>
      <c r="B41" s="48"/>
      <c r="C41" s="49"/>
      <c r="D41" s="54"/>
      <c r="E41" s="54"/>
      <c r="F41" s="54"/>
      <c r="G41" s="54"/>
      <c r="H41" s="54"/>
      <c r="I41" s="54"/>
      <c r="J41" s="54"/>
      <c r="K41" s="52"/>
    </row>
    <row r="42" spans="1:11" ht="12.75" customHeight="1">
      <c r="A42" s="47"/>
      <c r="B42" s="48"/>
      <c r="C42" s="49"/>
      <c r="D42" s="54"/>
      <c r="E42" s="54"/>
      <c r="F42" s="54"/>
      <c r="G42" s="54"/>
      <c r="H42" s="54"/>
      <c r="I42" s="54"/>
      <c r="J42" s="54"/>
      <c r="K42" s="52"/>
    </row>
    <row r="43" spans="1:11" ht="12.75" customHeight="1">
      <c r="A43" s="47"/>
      <c r="B43" s="48"/>
      <c r="C43" s="49"/>
      <c r="D43" s="54"/>
      <c r="E43" s="54"/>
      <c r="F43" s="54"/>
      <c r="G43" s="54"/>
      <c r="H43" s="54"/>
      <c r="I43" s="54"/>
      <c r="J43" s="54"/>
      <c r="K43" s="52"/>
    </row>
    <row r="44" spans="1:11" ht="12.75" customHeight="1">
      <c r="A44" s="47"/>
      <c r="B44" s="48"/>
      <c r="C44" s="49"/>
      <c r="D44" s="54"/>
      <c r="E44" s="54"/>
      <c r="F44" s="54"/>
      <c r="G44" s="54"/>
      <c r="H44" s="54"/>
      <c r="I44" s="54"/>
      <c r="J44" s="54"/>
      <c r="K44" s="52"/>
    </row>
    <row r="45" spans="1:11" ht="12.75" customHeight="1">
      <c r="A45" s="47"/>
      <c r="B45" s="48"/>
      <c r="C45" s="49"/>
      <c r="D45" s="54"/>
      <c r="E45" s="54"/>
      <c r="F45" s="54"/>
      <c r="G45" s="54"/>
      <c r="H45" s="54"/>
      <c r="I45" s="54"/>
      <c r="J45" s="54"/>
      <c r="K45" s="52"/>
    </row>
    <row r="46" spans="1:11" ht="12.75" customHeight="1">
      <c r="A46" s="47"/>
      <c r="B46" s="48"/>
      <c r="C46" s="49"/>
      <c r="D46" s="54"/>
      <c r="E46" s="54"/>
      <c r="F46" s="54"/>
      <c r="G46" s="54"/>
      <c r="H46" s="54"/>
      <c r="I46" s="54"/>
      <c r="J46" s="54"/>
      <c r="K46" s="52"/>
    </row>
    <row r="47" spans="1:11" ht="12.75" customHeight="1">
      <c r="A47" s="47"/>
      <c r="B47" s="48"/>
      <c r="C47" s="49"/>
      <c r="D47" s="54"/>
      <c r="E47" s="54"/>
      <c r="F47" s="54"/>
      <c r="G47" s="54"/>
      <c r="H47" s="54"/>
      <c r="I47" s="54"/>
      <c r="J47" s="54"/>
      <c r="K47" s="52"/>
    </row>
    <row r="48" spans="1:11" ht="12.75" customHeight="1">
      <c r="A48" s="47"/>
      <c r="B48" s="48"/>
      <c r="C48" s="49"/>
      <c r="D48" s="54"/>
      <c r="E48" s="54"/>
      <c r="F48" s="54"/>
      <c r="G48" s="54"/>
      <c r="H48" s="54"/>
      <c r="I48" s="54"/>
      <c r="J48" s="54"/>
      <c r="K48" s="52"/>
    </row>
    <row r="49" spans="1:11" ht="12.75" customHeight="1">
      <c r="A49" s="47"/>
      <c r="B49" s="48"/>
      <c r="C49" s="49"/>
      <c r="D49" s="54"/>
      <c r="E49" s="54"/>
      <c r="F49" s="54"/>
      <c r="G49" s="54"/>
      <c r="H49" s="54"/>
      <c r="I49" s="54"/>
      <c r="J49" s="54"/>
      <c r="K49" s="52"/>
    </row>
    <row r="50" spans="1:11" ht="12.75" customHeight="1">
      <c r="A50" s="47"/>
      <c r="B50" s="48"/>
      <c r="C50" s="49"/>
      <c r="D50" s="54"/>
      <c r="E50" s="54"/>
      <c r="F50" s="54"/>
      <c r="G50" s="54"/>
      <c r="H50" s="54"/>
      <c r="I50" s="54"/>
      <c r="J50" s="54"/>
      <c r="K50" s="52"/>
    </row>
    <row r="51" spans="1:11" ht="12.75" customHeight="1">
      <c r="A51" s="47"/>
      <c r="B51" s="48"/>
      <c r="C51" s="49"/>
      <c r="D51" s="54"/>
      <c r="E51" s="54"/>
      <c r="F51" s="54"/>
      <c r="G51" s="54"/>
      <c r="H51" s="54"/>
      <c r="I51" s="54"/>
      <c r="J51" s="54"/>
      <c r="K51" s="52"/>
    </row>
    <row r="52" spans="1:11" ht="12.75" customHeight="1">
      <c r="A52" s="47"/>
      <c r="B52" s="48"/>
      <c r="C52" s="49"/>
      <c r="D52" s="54"/>
      <c r="E52" s="54"/>
      <c r="F52" s="54"/>
      <c r="G52" s="54"/>
      <c r="H52" s="54"/>
      <c r="I52" s="54"/>
      <c r="J52" s="54"/>
      <c r="K52" s="52"/>
    </row>
    <row r="53" spans="1:11" ht="12.75" customHeight="1">
      <c r="A53" s="47"/>
      <c r="B53" s="48"/>
      <c r="C53" s="49"/>
      <c r="D53" s="54"/>
      <c r="E53" s="54"/>
      <c r="F53" s="54"/>
      <c r="G53" s="54"/>
      <c r="H53" s="54"/>
      <c r="I53" s="54"/>
      <c r="J53" s="54"/>
      <c r="K53" s="52"/>
    </row>
    <row r="54" spans="1:11" ht="12.75" customHeight="1">
      <c r="A54" s="47"/>
      <c r="B54" s="48"/>
      <c r="C54" s="49"/>
      <c r="D54" s="54"/>
      <c r="E54" s="54"/>
      <c r="F54" s="54"/>
      <c r="G54" s="54"/>
      <c r="H54" s="54"/>
      <c r="I54" s="54"/>
      <c r="J54" s="54"/>
      <c r="K54" s="52"/>
    </row>
    <row r="55" spans="1:11" ht="12.75" customHeight="1">
      <c r="A55" s="47"/>
      <c r="B55" s="48"/>
      <c r="C55" s="49"/>
      <c r="D55" s="54"/>
      <c r="E55" s="54"/>
      <c r="F55" s="54"/>
      <c r="G55" s="54"/>
      <c r="H55" s="54"/>
      <c r="I55" s="54"/>
      <c r="J55" s="54"/>
      <c r="K55" s="52"/>
    </row>
    <row r="56" spans="1:11" ht="12.75" customHeight="1">
      <c r="A56" s="47"/>
      <c r="B56" s="48"/>
      <c r="C56" s="49"/>
      <c r="D56" s="54"/>
      <c r="E56" s="54"/>
      <c r="F56" s="54"/>
      <c r="G56" s="54"/>
      <c r="H56" s="54"/>
      <c r="I56" s="54"/>
      <c r="J56" s="54"/>
      <c r="K56" s="52"/>
    </row>
    <row r="57" spans="1:11" ht="12.75" customHeight="1">
      <c r="A57" s="47"/>
      <c r="B57" s="48"/>
      <c r="C57" s="49"/>
      <c r="D57" s="54"/>
      <c r="E57" s="54"/>
      <c r="F57" s="54"/>
      <c r="G57" s="54"/>
      <c r="H57" s="54"/>
      <c r="I57" s="54"/>
      <c r="J57" s="54"/>
      <c r="K57" s="52"/>
    </row>
    <row r="58" spans="1:11" ht="12.75" customHeight="1">
      <c r="A58" s="47"/>
      <c r="B58" s="48"/>
      <c r="C58" s="49"/>
      <c r="D58" s="54"/>
      <c r="E58" s="54"/>
      <c r="F58" s="54"/>
      <c r="G58" s="54"/>
      <c r="H58" s="54"/>
      <c r="I58" s="54"/>
      <c r="J58" s="54"/>
      <c r="K58" s="52"/>
    </row>
    <row r="59" spans="1:11" ht="12.75" customHeight="1">
      <c r="A59" s="47"/>
      <c r="B59" s="48"/>
      <c r="C59" s="49"/>
      <c r="D59" s="54"/>
      <c r="E59" s="54"/>
      <c r="F59" s="54"/>
      <c r="G59" s="54"/>
      <c r="H59" s="54"/>
      <c r="I59" s="54"/>
      <c r="J59" s="54"/>
      <c r="K59" s="52"/>
    </row>
    <row r="60" spans="1:11" ht="12.75" customHeight="1">
      <c r="A60" s="47"/>
      <c r="B60" s="48"/>
      <c r="C60" s="49"/>
      <c r="D60" s="54"/>
      <c r="E60" s="54"/>
      <c r="F60" s="54"/>
      <c r="G60" s="54"/>
      <c r="H60" s="54"/>
      <c r="I60" s="54"/>
      <c r="J60" s="54"/>
      <c r="K60" s="52"/>
    </row>
    <row r="61" spans="1:11" ht="12.75" customHeight="1">
      <c r="A61" s="47"/>
      <c r="B61" s="48"/>
      <c r="C61" s="49"/>
      <c r="D61" s="54"/>
      <c r="E61" s="54"/>
      <c r="F61" s="54"/>
      <c r="G61" s="54"/>
      <c r="H61" s="54"/>
      <c r="I61" s="54"/>
      <c r="J61" s="54"/>
      <c r="K61" s="52"/>
    </row>
    <row r="62" spans="1:11" ht="12.75" customHeight="1">
      <c r="A62" s="47"/>
      <c r="B62" s="48"/>
      <c r="C62" s="49"/>
      <c r="D62" s="54"/>
      <c r="E62" s="54"/>
      <c r="F62" s="54"/>
      <c r="G62" s="54"/>
      <c r="H62" s="54"/>
      <c r="I62" s="54"/>
      <c r="J62" s="54"/>
      <c r="K62" s="52"/>
    </row>
    <row r="63" spans="1:11" ht="12.75" customHeight="1">
      <c r="A63" s="47"/>
      <c r="B63" s="48"/>
      <c r="C63" s="49"/>
      <c r="D63" s="54"/>
      <c r="E63" s="54"/>
      <c r="F63" s="54"/>
      <c r="G63" s="54"/>
      <c r="H63" s="54"/>
      <c r="I63" s="54"/>
      <c r="J63" s="54"/>
      <c r="K63" s="52"/>
    </row>
    <row r="64" spans="1:11" ht="12.75" customHeight="1">
      <c r="A64" s="47"/>
      <c r="B64" s="48"/>
      <c r="C64" s="49"/>
      <c r="D64" s="54"/>
      <c r="E64" s="54"/>
      <c r="F64" s="54"/>
      <c r="G64" s="54"/>
      <c r="H64" s="54"/>
      <c r="I64" s="54"/>
      <c r="J64" s="54"/>
      <c r="K64" s="52"/>
    </row>
    <row r="65" spans="1:11" ht="12.75" customHeight="1">
      <c r="A65" s="47"/>
      <c r="B65" s="48"/>
      <c r="C65" s="49"/>
      <c r="D65" s="54"/>
      <c r="E65" s="54"/>
      <c r="F65" s="54"/>
      <c r="G65" s="54"/>
      <c r="H65" s="54"/>
      <c r="I65" s="54"/>
      <c r="J65" s="54"/>
      <c r="K65" s="52"/>
    </row>
    <row r="66" spans="1:11" ht="12.75" customHeight="1">
      <c r="A66" s="47"/>
      <c r="B66" s="48"/>
      <c r="C66" s="49"/>
      <c r="D66" s="54"/>
      <c r="E66" s="54"/>
      <c r="F66" s="54"/>
      <c r="G66" s="54"/>
      <c r="H66" s="54"/>
      <c r="I66" s="54"/>
      <c r="J66" s="54"/>
      <c r="K66" s="52"/>
    </row>
    <row r="67" spans="1:11" ht="12.75" customHeight="1">
      <c r="A67" s="47"/>
      <c r="B67" s="48"/>
      <c r="C67" s="49"/>
      <c r="D67" s="54"/>
      <c r="E67" s="54"/>
      <c r="F67" s="54"/>
      <c r="G67" s="54"/>
      <c r="H67" s="54"/>
      <c r="I67" s="54"/>
      <c r="J67" s="54"/>
      <c r="K67" s="52"/>
    </row>
    <row r="68" spans="1:11" ht="12.75" customHeight="1">
      <c r="A68" s="47"/>
      <c r="B68" s="48"/>
      <c r="C68" s="49"/>
      <c r="D68" s="54"/>
      <c r="E68" s="54"/>
      <c r="F68" s="54"/>
      <c r="G68" s="54"/>
      <c r="H68" s="54"/>
      <c r="I68" s="54"/>
      <c r="J68" s="54"/>
      <c r="K68" s="52"/>
    </row>
    <row r="69" spans="1:11" ht="12.75" customHeight="1">
      <c r="A69" s="47"/>
      <c r="B69" s="48"/>
      <c r="C69" s="49"/>
      <c r="D69" s="54"/>
      <c r="E69" s="54"/>
      <c r="F69" s="54"/>
      <c r="G69" s="54"/>
      <c r="H69" s="54"/>
      <c r="I69" s="54"/>
      <c r="J69" s="54"/>
      <c r="K69" s="52"/>
    </row>
    <row r="70" spans="1:11" ht="12.75" customHeight="1">
      <c r="A70" s="47"/>
      <c r="B70" s="48"/>
      <c r="C70" s="49"/>
      <c r="D70" s="54"/>
      <c r="E70" s="54"/>
      <c r="F70" s="54"/>
      <c r="G70" s="54"/>
      <c r="H70" s="54"/>
      <c r="I70" s="54"/>
      <c r="J70" s="54"/>
      <c r="K70" s="52"/>
    </row>
    <row r="71" spans="1:11" ht="12.75" customHeight="1">
      <c r="A71" s="47"/>
      <c r="B71" s="48"/>
      <c r="C71" s="49"/>
      <c r="D71" s="54"/>
      <c r="E71" s="54"/>
      <c r="F71" s="54"/>
      <c r="G71" s="54"/>
      <c r="H71" s="54"/>
      <c r="I71" s="54"/>
      <c r="J71" s="54"/>
      <c r="K71" s="52"/>
    </row>
    <row r="72" spans="1:11" ht="12.75" customHeight="1">
      <c r="A72" s="47"/>
      <c r="B72" s="48"/>
      <c r="C72" s="49"/>
      <c r="D72" s="54"/>
      <c r="E72" s="54"/>
      <c r="F72" s="54"/>
      <c r="G72" s="54"/>
      <c r="H72" s="54"/>
      <c r="I72" s="54"/>
      <c r="J72" s="54"/>
      <c r="K72" s="52"/>
    </row>
    <row r="73" spans="1:11" ht="12.75" customHeight="1">
      <c r="A73" s="47"/>
      <c r="B73" s="48"/>
      <c r="C73" s="49"/>
      <c r="D73" s="54"/>
      <c r="E73" s="54"/>
      <c r="F73" s="54"/>
      <c r="G73" s="54"/>
      <c r="H73" s="54"/>
      <c r="I73" s="54"/>
      <c r="J73" s="54"/>
      <c r="K73" s="52"/>
    </row>
    <row r="74" spans="1:11" ht="12.75" customHeight="1">
      <c r="A74" s="47"/>
      <c r="B74" s="48"/>
      <c r="C74" s="49"/>
      <c r="D74" s="54"/>
      <c r="E74" s="54"/>
      <c r="F74" s="54"/>
      <c r="G74" s="54"/>
      <c r="H74" s="54"/>
      <c r="I74" s="54"/>
      <c r="J74" s="54"/>
      <c r="K74" s="52"/>
    </row>
    <row r="75" spans="1:11" ht="12.75" customHeight="1">
      <c r="A75" s="47"/>
      <c r="B75" s="48"/>
      <c r="C75" s="49"/>
      <c r="D75" s="54"/>
      <c r="E75" s="54"/>
      <c r="F75" s="54"/>
      <c r="G75" s="54"/>
      <c r="H75" s="54"/>
      <c r="I75" s="54"/>
      <c r="J75" s="54"/>
      <c r="K75" s="52"/>
    </row>
    <row r="76" spans="1:11" ht="12.75" customHeight="1">
      <c r="A76" s="47"/>
      <c r="B76" s="48"/>
      <c r="C76" s="49"/>
      <c r="D76" s="54"/>
      <c r="E76" s="54"/>
      <c r="F76" s="54"/>
      <c r="G76" s="54"/>
      <c r="H76" s="54"/>
      <c r="I76" s="54"/>
      <c r="J76" s="54"/>
      <c r="K76" s="52"/>
    </row>
    <row r="77" spans="1:11" ht="12.75" customHeight="1">
      <c r="A77" s="47"/>
      <c r="B77" s="48"/>
      <c r="C77" s="49"/>
      <c r="D77" s="54"/>
      <c r="E77" s="54"/>
      <c r="F77" s="54"/>
      <c r="G77" s="54"/>
      <c r="H77" s="54"/>
      <c r="I77" s="54"/>
      <c r="J77" s="54"/>
      <c r="K77" s="52"/>
    </row>
    <row r="78" spans="1:11" ht="12.75" customHeight="1">
      <c r="A78" s="47"/>
      <c r="B78" s="48"/>
      <c r="C78" s="49"/>
      <c r="D78" s="54"/>
      <c r="E78" s="54"/>
      <c r="F78" s="54"/>
      <c r="G78" s="54"/>
      <c r="H78" s="54"/>
      <c r="I78" s="54"/>
      <c r="J78" s="54"/>
      <c r="K78" s="52"/>
    </row>
    <row r="79" spans="1:11" ht="12.75" customHeight="1">
      <c r="A79" s="47"/>
      <c r="B79" s="48"/>
      <c r="C79" s="49"/>
      <c r="D79" s="54"/>
      <c r="E79" s="54"/>
      <c r="F79" s="54"/>
      <c r="G79" s="54"/>
      <c r="H79" s="54"/>
      <c r="I79" s="54"/>
      <c r="J79" s="54"/>
      <c r="K79" s="52"/>
    </row>
    <row r="80" spans="1:11" ht="12.75" customHeight="1">
      <c r="A80" s="47"/>
      <c r="B80" s="48"/>
      <c r="C80" s="49"/>
      <c r="D80" s="54"/>
      <c r="E80" s="54"/>
      <c r="F80" s="54"/>
      <c r="G80" s="54"/>
      <c r="H80" s="54"/>
      <c r="I80" s="54"/>
      <c r="J80" s="54"/>
      <c r="K80" s="52"/>
    </row>
  </sheetData>
  <sheetProtection selectLockedCells="1" selectUnlockedCells="1"/>
  <mergeCells count="19">
    <mergeCell ref="A21:J21"/>
    <mergeCell ref="A28:H28"/>
    <mergeCell ref="A16:A19"/>
    <mergeCell ref="B16:B19"/>
    <mergeCell ref="C16:C19"/>
    <mergeCell ref="D16:H16"/>
    <mergeCell ref="I16:I19"/>
    <mergeCell ref="J16:J19"/>
    <mergeCell ref="D17:D19"/>
    <mergeCell ref="E17:E19"/>
    <mergeCell ref="F17:F19"/>
    <mergeCell ref="G17:G19"/>
    <mergeCell ref="A2:J2"/>
    <mergeCell ref="A3:J3"/>
    <mergeCell ref="A5:J5"/>
    <mergeCell ref="A6:J6"/>
    <mergeCell ref="A8:J8"/>
    <mergeCell ref="A9:J9"/>
    <mergeCell ref="H17:H19"/>
  </mergeCells>
  <printOptions/>
  <pageMargins left="0.2361111111111111" right="0.2361111111111111" top="0.7479166666666667" bottom="0.15763888888888888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showGridLines="0" zoomScaleSheetLayoutView="75" zoomScalePageLayoutView="0" workbookViewId="0" topLeftCell="A16">
      <selection activeCell="B2" sqref="B2"/>
    </sheetView>
  </sheetViews>
  <sheetFormatPr defaultColWidth="9.140625" defaultRowHeight="12.75" customHeight="1" outlineLevelRow="1"/>
  <cols>
    <col min="1" max="1" width="4.57421875" style="88" customWidth="1"/>
    <col min="2" max="2" width="14.421875" style="89" customWidth="1"/>
    <col min="3" max="3" width="40.7109375" style="90" customWidth="1"/>
    <col min="4" max="4" width="13.8515625" style="91" customWidth="1"/>
    <col min="5" max="5" width="16.421875" style="92" customWidth="1"/>
    <col min="6" max="6" width="8.140625" style="93" customWidth="1"/>
    <col min="7" max="9" width="7.140625" style="93" customWidth="1"/>
    <col min="10" max="10" width="8.140625" style="93" customWidth="1"/>
    <col min="11" max="13" width="7.140625" style="93" customWidth="1"/>
    <col min="14" max="16384" width="9.140625" style="94" customWidth="1"/>
  </cols>
  <sheetData>
    <row r="1" spans="9:13" ht="18" customHeight="1">
      <c r="I1" s="163" t="s">
        <v>273</v>
      </c>
      <c r="J1" s="163"/>
      <c r="K1" s="163"/>
      <c r="L1" s="163"/>
      <c r="M1" s="163"/>
    </row>
    <row r="2" spans="9:13" ht="20.25" customHeight="1">
      <c r="I2" s="163" t="s">
        <v>274</v>
      </c>
      <c r="J2" s="163"/>
      <c r="K2" s="163"/>
      <c r="L2" s="163"/>
      <c r="M2" s="163"/>
    </row>
    <row r="4" spans="1:13" ht="15.75" customHeight="1">
      <c r="A4" s="164" t="str">
        <f>'Лист 1'!A6</f>
        <v>Сети газоснабжения микрорайона индивидуальной жилой  застройки в районе ул. Полевая в г. Югорске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</row>
    <row r="5" spans="1:13" ht="12.75" customHeight="1">
      <c r="A5" s="165" t="s">
        <v>2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</row>
    <row r="6" spans="3:9" ht="14.25" customHeight="1">
      <c r="C6" s="95"/>
      <c r="D6" s="88"/>
      <c r="E6" s="96"/>
      <c r="F6" s="53"/>
      <c r="G6" s="53"/>
      <c r="I6" s="97"/>
    </row>
    <row r="7" spans="1:13" ht="15.75" customHeight="1">
      <c r="A7" s="164" t="s">
        <v>40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</row>
    <row r="8" spans="1:13" ht="12.75" customHeight="1">
      <c r="A8" s="165" t="s">
        <v>41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</row>
    <row r="9" spans="3:9" ht="12.75" customHeight="1">
      <c r="C9" s="98"/>
      <c r="D9" s="88"/>
      <c r="E9" s="99"/>
      <c r="F9" s="100"/>
      <c r="G9" s="100"/>
      <c r="I9" s="101"/>
    </row>
    <row r="10" spans="2:10" ht="15.75" customHeight="1">
      <c r="B10" s="102" t="s">
        <v>42</v>
      </c>
      <c r="C10" s="103" t="s">
        <v>43</v>
      </c>
      <c r="D10" s="104"/>
      <c r="E10" s="105"/>
      <c r="F10" s="106"/>
      <c r="G10" s="106"/>
      <c r="H10" s="107"/>
      <c r="I10" s="108"/>
      <c r="J10" s="108"/>
    </row>
    <row r="11" spans="3:10" ht="14.25" customHeight="1">
      <c r="C11" s="166" t="s">
        <v>44</v>
      </c>
      <c r="D11" s="166"/>
      <c r="E11" s="166"/>
      <c r="F11" s="166"/>
      <c r="G11" s="166"/>
      <c r="H11" s="166"/>
      <c r="I11" s="166"/>
      <c r="J11" s="166"/>
    </row>
    <row r="12" spans="1:5" ht="12.75" customHeight="1">
      <c r="A12" s="109"/>
      <c r="B12" s="110"/>
      <c r="C12" s="95"/>
      <c r="D12" s="88"/>
      <c r="E12" s="111"/>
    </row>
    <row r="13" spans="3:14" ht="14.25" customHeight="1">
      <c r="C13" s="112" t="s">
        <v>45</v>
      </c>
      <c r="D13" s="88"/>
      <c r="E13" s="101"/>
      <c r="I13" s="112"/>
      <c r="J13" s="112"/>
      <c r="N13" s="113"/>
    </row>
    <row r="14" spans="1:13" s="117" customFormat="1" ht="14.25" customHeight="1">
      <c r="A14" s="114"/>
      <c r="B14" s="115"/>
      <c r="C14" s="112" t="s">
        <v>46</v>
      </c>
      <c r="D14" s="113"/>
      <c r="E14" s="167" t="s">
        <v>47</v>
      </c>
      <c r="F14" s="167"/>
      <c r="G14" s="116" t="s">
        <v>1</v>
      </c>
      <c r="H14" s="113"/>
      <c r="I14" s="112"/>
      <c r="J14" s="112"/>
      <c r="K14" s="113"/>
      <c r="L14" s="113"/>
      <c r="M14" s="113"/>
    </row>
    <row r="15" spans="1:13" s="117" customFormat="1" ht="14.25" customHeight="1">
      <c r="A15" s="114"/>
      <c r="B15" s="115"/>
      <c r="C15" s="112" t="s">
        <v>48</v>
      </c>
      <c r="D15" s="114"/>
      <c r="E15" s="167" t="s">
        <v>49</v>
      </c>
      <c r="F15" s="167"/>
      <c r="G15" s="116" t="s">
        <v>1</v>
      </c>
      <c r="H15" s="113"/>
      <c r="I15" s="112"/>
      <c r="J15" s="112"/>
      <c r="K15" s="113"/>
      <c r="L15" s="113"/>
      <c r="M15" s="113"/>
    </row>
    <row r="16" spans="1:13" s="117" customFormat="1" ht="14.25" customHeight="1" outlineLevel="1">
      <c r="A16" s="114"/>
      <c r="B16" s="115"/>
      <c r="C16" s="112" t="s">
        <v>50</v>
      </c>
      <c r="D16" s="114"/>
      <c r="E16" s="167" t="s">
        <v>51</v>
      </c>
      <c r="F16" s="167"/>
      <c r="G16" s="116" t="s">
        <v>52</v>
      </c>
      <c r="H16" s="113"/>
      <c r="I16" s="112"/>
      <c r="J16" s="112"/>
      <c r="K16" s="113"/>
      <c r="L16" s="113"/>
      <c r="M16" s="113"/>
    </row>
    <row r="17" spans="3:5" ht="14.25" customHeight="1">
      <c r="C17" s="118" t="s">
        <v>12</v>
      </c>
      <c r="D17" s="88"/>
      <c r="E17" s="101"/>
    </row>
    <row r="18" spans="3:5" ht="12.75" customHeight="1">
      <c r="C18" s="95"/>
      <c r="D18" s="88"/>
      <c r="E18" s="101"/>
    </row>
    <row r="19" spans="1:13" ht="12.75" customHeight="1">
      <c r="A19" s="168" t="s">
        <v>13</v>
      </c>
      <c r="B19" s="169" t="s">
        <v>53</v>
      </c>
      <c r="C19" s="168" t="s">
        <v>54</v>
      </c>
      <c r="D19" s="168" t="s">
        <v>55</v>
      </c>
      <c r="E19" s="168" t="s">
        <v>56</v>
      </c>
      <c r="F19" s="168" t="s">
        <v>57</v>
      </c>
      <c r="G19" s="168"/>
      <c r="H19" s="168"/>
      <c r="I19" s="168"/>
      <c r="J19" s="168" t="s">
        <v>58</v>
      </c>
      <c r="K19" s="168"/>
      <c r="L19" s="168"/>
      <c r="M19" s="168"/>
    </row>
    <row r="20" spans="1:13" ht="13.5" customHeight="1">
      <c r="A20" s="168"/>
      <c r="B20" s="169"/>
      <c r="C20" s="168"/>
      <c r="D20" s="168"/>
      <c r="E20" s="168"/>
      <c r="F20" s="168" t="s">
        <v>39</v>
      </c>
      <c r="G20" s="168" t="s">
        <v>59</v>
      </c>
      <c r="H20" s="168"/>
      <c r="I20" s="168"/>
      <c r="J20" s="168" t="s">
        <v>39</v>
      </c>
      <c r="K20" s="168" t="s">
        <v>59</v>
      </c>
      <c r="L20" s="168"/>
      <c r="M20" s="168"/>
    </row>
    <row r="21" spans="1:13" ht="24" customHeight="1">
      <c r="A21" s="168"/>
      <c r="B21" s="169"/>
      <c r="C21" s="168"/>
      <c r="D21" s="168"/>
      <c r="E21" s="168"/>
      <c r="F21" s="168"/>
      <c r="G21" s="119" t="s">
        <v>60</v>
      </c>
      <c r="H21" s="119" t="s">
        <v>61</v>
      </c>
      <c r="I21" s="119" t="s">
        <v>62</v>
      </c>
      <c r="J21" s="168"/>
      <c r="K21" s="119" t="s">
        <v>60</v>
      </c>
      <c r="L21" s="119" t="s">
        <v>61</v>
      </c>
      <c r="M21" s="119" t="s">
        <v>62</v>
      </c>
    </row>
    <row r="22" spans="1:13" ht="12.75" customHeight="1">
      <c r="A22" s="120">
        <v>1</v>
      </c>
      <c r="B22" s="121">
        <v>2</v>
      </c>
      <c r="C22" s="119">
        <v>3</v>
      </c>
      <c r="D22" s="119">
        <v>4</v>
      </c>
      <c r="E22" s="122">
        <v>5</v>
      </c>
      <c r="F22" s="123">
        <v>6</v>
      </c>
      <c r="G22" s="123">
        <v>7</v>
      </c>
      <c r="H22" s="123">
        <v>8</v>
      </c>
      <c r="I22" s="123">
        <v>9</v>
      </c>
      <c r="J22" s="123">
        <v>10</v>
      </c>
      <c r="K22" s="123">
        <v>11</v>
      </c>
      <c r="L22" s="123">
        <v>12</v>
      </c>
      <c r="M22" s="123">
        <v>13</v>
      </c>
    </row>
    <row r="23" spans="1:13" ht="18.75" customHeight="1">
      <c r="A23" s="170" t="s">
        <v>63</v>
      </c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</row>
    <row r="24" spans="1:13" ht="55.5" customHeight="1">
      <c r="A24" s="120">
        <v>1</v>
      </c>
      <c r="B24" s="124" t="s">
        <v>64</v>
      </c>
      <c r="C24" s="125" t="s">
        <v>65</v>
      </c>
      <c r="D24" s="122" t="s">
        <v>66</v>
      </c>
      <c r="E24" s="126">
        <v>4.06</v>
      </c>
      <c r="F24" s="127">
        <v>170.12</v>
      </c>
      <c r="G24" s="127">
        <v>153.96</v>
      </c>
      <c r="H24" s="127">
        <v>16.16</v>
      </c>
      <c r="I24" s="127"/>
      <c r="J24" s="127">
        <v>690.69</v>
      </c>
      <c r="K24" s="127">
        <v>625.08</v>
      </c>
      <c r="L24" s="127">
        <v>65.61</v>
      </c>
      <c r="M24" s="127"/>
    </row>
    <row r="25" spans="1:13" ht="79.5" customHeight="1">
      <c r="A25" s="120">
        <v>2</v>
      </c>
      <c r="B25" s="124" t="s">
        <v>67</v>
      </c>
      <c r="C25" s="125" t="s">
        <v>68</v>
      </c>
      <c r="D25" s="122" t="s">
        <v>69</v>
      </c>
      <c r="E25" s="126">
        <v>4.06</v>
      </c>
      <c r="F25" s="127">
        <v>313.74</v>
      </c>
      <c r="G25" s="127"/>
      <c r="H25" s="127">
        <v>313.74</v>
      </c>
      <c r="I25" s="127">
        <v>105.55</v>
      </c>
      <c r="J25" s="127">
        <v>1273.78</v>
      </c>
      <c r="K25" s="127"/>
      <c r="L25" s="127">
        <v>1273.78</v>
      </c>
      <c r="M25" s="127">
        <v>428.53</v>
      </c>
    </row>
    <row r="26" spans="1:13" ht="55.5" customHeight="1">
      <c r="A26" s="120">
        <v>3</v>
      </c>
      <c r="B26" s="124" t="s">
        <v>70</v>
      </c>
      <c r="C26" s="125" t="s">
        <v>71</v>
      </c>
      <c r="D26" s="122" t="s">
        <v>69</v>
      </c>
      <c r="E26" s="128" t="s">
        <v>72</v>
      </c>
      <c r="F26" s="127">
        <v>421.88</v>
      </c>
      <c r="G26" s="127">
        <v>68.14</v>
      </c>
      <c r="H26" s="127">
        <v>353.74</v>
      </c>
      <c r="I26" s="127">
        <v>69.22</v>
      </c>
      <c r="J26" s="127">
        <v>1712.83</v>
      </c>
      <c r="K26" s="127">
        <v>276.65</v>
      </c>
      <c r="L26" s="127">
        <v>1436.18</v>
      </c>
      <c r="M26" s="127">
        <v>281.03</v>
      </c>
    </row>
    <row r="27" spans="1:13" ht="12.75" customHeight="1">
      <c r="A27" s="171" t="s">
        <v>73</v>
      </c>
      <c r="B27" s="171"/>
      <c r="C27" s="171"/>
      <c r="D27" s="171"/>
      <c r="E27" s="171"/>
      <c r="F27" s="171"/>
      <c r="G27" s="171"/>
      <c r="H27" s="171"/>
      <c r="I27" s="171"/>
      <c r="J27" s="129">
        <v>3677.3</v>
      </c>
      <c r="K27" s="129">
        <v>901.73</v>
      </c>
      <c r="L27" s="129">
        <v>2775.57</v>
      </c>
      <c r="M27" s="129">
        <v>709.56</v>
      </c>
    </row>
    <row r="28" spans="1:13" ht="12.75" customHeight="1">
      <c r="A28" s="171" t="s">
        <v>74</v>
      </c>
      <c r="B28" s="171"/>
      <c r="C28" s="171"/>
      <c r="D28" s="171"/>
      <c r="E28" s="171"/>
      <c r="F28" s="171"/>
      <c r="G28" s="171"/>
      <c r="H28" s="171"/>
      <c r="I28" s="171"/>
      <c r="J28" s="129">
        <v>1353.48</v>
      </c>
      <c r="K28" s="127"/>
      <c r="L28" s="127"/>
      <c r="M28" s="127"/>
    </row>
    <row r="29" spans="1:13" ht="12.75" customHeight="1">
      <c r="A29" s="171" t="s">
        <v>75</v>
      </c>
      <c r="B29" s="171"/>
      <c r="C29" s="171"/>
      <c r="D29" s="171"/>
      <c r="E29" s="171"/>
      <c r="F29" s="171"/>
      <c r="G29" s="171"/>
      <c r="H29" s="171"/>
      <c r="I29" s="171"/>
      <c r="J29" s="129">
        <v>725.08</v>
      </c>
      <c r="K29" s="127"/>
      <c r="L29" s="127"/>
      <c r="M29" s="127"/>
    </row>
    <row r="30" spans="1:13" ht="12.75" customHeight="1">
      <c r="A30" s="172" t="s">
        <v>76</v>
      </c>
      <c r="B30" s="172"/>
      <c r="C30" s="172"/>
      <c r="D30" s="172"/>
      <c r="E30" s="172"/>
      <c r="F30" s="172"/>
      <c r="G30" s="172"/>
      <c r="H30" s="172"/>
      <c r="I30" s="172"/>
      <c r="J30" s="127"/>
      <c r="K30" s="127"/>
      <c r="L30" s="127"/>
      <c r="M30" s="127"/>
    </row>
    <row r="31" spans="1:13" ht="12.75" customHeight="1">
      <c r="A31" s="171" t="s">
        <v>77</v>
      </c>
      <c r="B31" s="171"/>
      <c r="C31" s="171"/>
      <c r="D31" s="171"/>
      <c r="E31" s="171"/>
      <c r="F31" s="171"/>
      <c r="G31" s="171"/>
      <c r="H31" s="171"/>
      <c r="I31" s="171"/>
      <c r="J31" s="129">
        <v>5755.86</v>
      </c>
      <c r="K31" s="127"/>
      <c r="L31" s="127"/>
      <c r="M31" s="127"/>
    </row>
    <row r="32" spans="1:13" ht="12.75" customHeight="1">
      <c r="A32" s="171" t="s">
        <v>78</v>
      </c>
      <c r="B32" s="171"/>
      <c r="C32" s="171"/>
      <c r="D32" s="171"/>
      <c r="E32" s="171"/>
      <c r="F32" s="171"/>
      <c r="G32" s="171"/>
      <c r="H32" s="171"/>
      <c r="I32" s="171"/>
      <c r="J32" s="129">
        <v>5755.86</v>
      </c>
      <c r="K32" s="127"/>
      <c r="L32" s="127"/>
      <c r="M32" s="127"/>
    </row>
    <row r="33" spans="1:13" ht="12.75" customHeight="1">
      <c r="A33" s="171" t="s">
        <v>79</v>
      </c>
      <c r="B33" s="171"/>
      <c r="C33" s="171"/>
      <c r="D33" s="171"/>
      <c r="E33" s="171"/>
      <c r="F33" s="171"/>
      <c r="G33" s="171"/>
      <c r="H33" s="171"/>
      <c r="I33" s="171"/>
      <c r="J33" s="127"/>
      <c r="K33" s="127"/>
      <c r="L33" s="127"/>
      <c r="M33" s="127"/>
    </row>
    <row r="34" spans="1:13" ht="12.75" customHeight="1">
      <c r="A34" s="171" t="s">
        <v>80</v>
      </c>
      <c r="B34" s="171"/>
      <c r="C34" s="171"/>
      <c r="D34" s="171"/>
      <c r="E34" s="171"/>
      <c r="F34" s="171"/>
      <c r="G34" s="171"/>
      <c r="H34" s="171"/>
      <c r="I34" s="171"/>
      <c r="J34" s="129">
        <v>2775.57</v>
      </c>
      <c r="K34" s="127"/>
      <c r="L34" s="127"/>
      <c r="M34" s="127"/>
    </row>
    <row r="35" spans="1:13" ht="12.75" customHeight="1">
      <c r="A35" s="171" t="s">
        <v>81</v>
      </c>
      <c r="B35" s="171"/>
      <c r="C35" s="171"/>
      <c r="D35" s="171"/>
      <c r="E35" s="171"/>
      <c r="F35" s="171"/>
      <c r="G35" s="171"/>
      <c r="H35" s="171"/>
      <c r="I35" s="171"/>
      <c r="J35" s="129">
        <v>1611.29</v>
      </c>
      <c r="K35" s="127"/>
      <c r="L35" s="127"/>
      <c r="M35" s="127"/>
    </row>
    <row r="36" spans="1:13" ht="12.75" customHeight="1">
      <c r="A36" s="171" t="s">
        <v>82</v>
      </c>
      <c r="B36" s="171"/>
      <c r="C36" s="171"/>
      <c r="D36" s="171"/>
      <c r="E36" s="171"/>
      <c r="F36" s="171"/>
      <c r="G36" s="171"/>
      <c r="H36" s="171"/>
      <c r="I36" s="171"/>
      <c r="J36" s="129">
        <v>1353.48</v>
      </c>
      <c r="K36" s="127"/>
      <c r="L36" s="127"/>
      <c r="M36" s="127"/>
    </row>
    <row r="37" spans="1:13" ht="12.75" customHeight="1">
      <c r="A37" s="171" t="s">
        <v>83</v>
      </c>
      <c r="B37" s="171"/>
      <c r="C37" s="171"/>
      <c r="D37" s="171"/>
      <c r="E37" s="171"/>
      <c r="F37" s="171"/>
      <c r="G37" s="171"/>
      <c r="H37" s="171"/>
      <c r="I37" s="171"/>
      <c r="J37" s="129">
        <v>725.08</v>
      </c>
      <c r="K37" s="127"/>
      <c r="L37" s="127"/>
      <c r="M37" s="127"/>
    </row>
    <row r="38" spans="1:13" ht="12.75" customHeight="1">
      <c r="A38" s="172" t="s">
        <v>84</v>
      </c>
      <c r="B38" s="172"/>
      <c r="C38" s="172"/>
      <c r="D38" s="172"/>
      <c r="E38" s="172"/>
      <c r="F38" s="172"/>
      <c r="G38" s="172"/>
      <c r="H38" s="172"/>
      <c r="I38" s="172"/>
      <c r="J38" s="130">
        <v>5755.86</v>
      </c>
      <c r="K38" s="127"/>
      <c r="L38" s="127"/>
      <c r="M38" s="127"/>
    </row>
    <row r="39" spans="1:13" ht="12.75" customHeight="1">
      <c r="A39" s="173" t="s">
        <v>85</v>
      </c>
      <c r="B39" s="173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</row>
    <row r="40" spans="1:13" ht="12.75" customHeight="1">
      <c r="A40" s="171" t="s">
        <v>86</v>
      </c>
      <c r="B40" s="171"/>
      <c r="C40" s="171"/>
      <c r="D40" s="171"/>
      <c r="E40" s="171"/>
      <c r="F40" s="171"/>
      <c r="G40" s="171"/>
      <c r="H40" s="171"/>
      <c r="I40" s="171"/>
      <c r="J40" s="129">
        <v>3677.3</v>
      </c>
      <c r="K40" s="129">
        <v>901.73</v>
      </c>
      <c r="L40" s="129">
        <v>2775.57</v>
      </c>
      <c r="M40" s="129">
        <v>709.56</v>
      </c>
    </row>
    <row r="41" spans="1:13" ht="12.75" customHeight="1">
      <c r="A41" s="171" t="s">
        <v>74</v>
      </c>
      <c r="B41" s="171"/>
      <c r="C41" s="171"/>
      <c r="D41" s="171"/>
      <c r="E41" s="171"/>
      <c r="F41" s="171"/>
      <c r="G41" s="171"/>
      <c r="H41" s="171"/>
      <c r="I41" s="171"/>
      <c r="J41" s="129">
        <v>1353.48</v>
      </c>
      <c r="K41" s="127"/>
      <c r="L41" s="127"/>
      <c r="M41" s="127"/>
    </row>
    <row r="42" spans="1:13" ht="12.75" customHeight="1">
      <c r="A42" s="171" t="s">
        <v>75</v>
      </c>
      <c r="B42" s="171"/>
      <c r="C42" s="171"/>
      <c r="D42" s="171"/>
      <c r="E42" s="171"/>
      <c r="F42" s="171"/>
      <c r="G42" s="171"/>
      <c r="H42" s="171"/>
      <c r="I42" s="171"/>
      <c r="J42" s="129">
        <v>725.08</v>
      </c>
      <c r="K42" s="127"/>
      <c r="L42" s="127"/>
      <c r="M42" s="127"/>
    </row>
    <row r="43" spans="1:13" ht="12.75" customHeight="1">
      <c r="A43" s="172" t="s">
        <v>87</v>
      </c>
      <c r="B43" s="172"/>
      <c r="C43" s="172"/>
      <c r="D43" s="172"/>
      <c r="E43" s="172"/>
      <c r="F43" s="172"/>
      <c r="G43" s="172"/>
      <c r="H43" s="172"/>
      <c r="I43" s="172"/>
      <c r="J43" s="127"/>
      <c r="K43" s="127"/>
      <c r="L43" s="127"/>
      <c r="M43" s="127"/>
    </row>
    <row r="44" spans="1:13" ht="12.75" customHeight="1">
      <c r="A44" s="171" t="s">
        <v>77</v>
      </c>
      <c r="B44" s="171"/>
      <c r="C44" s="171"/>
      <c r="D44" s="171"/>
      <c r="E44" s="171"/>
      <c r="F44" s="171"/>
      <c r="G44" s="171"/>
      <c r="H44" s="171"/>
      <c r="I44" s="171"/>
      <c r="J44" s="129">
        <v>5755.86</v>
      </c>
      <c r="K44" s="127"/>
      <c r="L44" s="127"/>
      <c r="M44" s="127"/>
    </row>
    <row r="45" spans="1:13" ht="12.75" customHeight="1">
      <c r="A45" s="171" t="s">
        <v>78</v>
      </c>
      <c r="B45" s="171"/>
      <c r="C45" s="171"/>
      <c r="D45" s="171"/>
      <c r="E45" s="171"/>
      <c r="F45" s="171"/>
      <c r="G45" s="171"/>
      <c r="H45" s="171"/>
      <c r="I45" s="171"/>
      <c r="J45" s="129">
        <v>5755.86</v>
      </c>
      <c r="K45" s="127"/>
      <c r="L45" s="127"/>
      <c r="M45" s="127"/>
    </row>
    <row r="46" spans="1:13" ht="12.75" customHeight="1">
      <c r="A46" s="171" t="s">
        <v>79</v>
      </c>
      <c r="B46" s="171"/>
      <c r="C46" s="171"/>
      <c r="D46" s="171"/>
      <c r="E46" s="171"/>
      <c r="F46" s="171"/>
      <c r="G46" s="171"/>
      <c r="H46" s="171"/>
      <c r="I46" s="171"/>
      <c r="J46" s="127"/>
      <c r="K46" s="127"/>
      <c r="L46" s="127"/>
      <c r="M46" s="127"/>
    </row>
    <row r="47" spans="1:13" ht="12.75" customHeight="1">
      <c r="A47" s="171" t="s">
        <v>80</v>
      </c>
      <c r="B47" s="171"/>
      <c r="C47" s="171"/>
      <c r="D47" s="171"/>
      <c r="E47" s="171"/>
      <c r="F47" s="171"/>
      <c r="G47" s="171"/>
      <c r="H47" s="171"/>
      <c r="I47" s="171"/>
      <c r="J47" s="129">
        <v>2775.57</v>
      </c>
      <c r="K47" s="127"/>
      <c r="L47" s="127"/>
      <c r="M47" s="127"/>
    </row>
    <row r="48" spans="1:13" ht="12.75" customHeight="1">
      <c r="A48" s="171" t="s">
        <v>81</v>
      </c>
      <c r="B48" s="171"/>
      <c r="C48" s="171"/>
      <c r="D48" s="171"/>
      <c r="E48" s="171"/>
      <c r="F48" s="171"/>
      <c r="G48" s="171"/>
      <c r="H48" s="171"/>
      <c r="I48" s="171"/>
      <c r="J48" s="129">
        <v>1611.29</v>
      </c>
      <c r="K48" s="127"/>
      <c r="L48" s="127"/>
      <c r="M48" s="127"/>
    </row>
    <row r="49" spans="1:13" ht="12.75" customHeight="1">
      <c r="A49" s="171" t="s">
        <v>82</v>
      </c>
      <c r="B49" s="171"/>
      <c r="C49" s="171"/>
      <c r="D49" s="171"/>
      <c r="E49" s="171"/>
      <c r="F49" s="171"/>
      <c r="G49" s="171"/>
      <c r="H49" s="171"/>
      <c r="I49" s="171"/>
      <c r="J49" s="129">
        <v>1353.48</v>
      </c>
      <c r="K49" s="127"/>
      <c r="L49" s="127"/>
      <c r="M49" s="127"/>
    </row>
    <row r="50" spans="1:13" ht="12.75" customHeight="1">
      <c r="A50" s="171" t="s">
        <v>83</v>
      </c>
      <c r="B50" s="171"/>
      <c r="C50" s="171"/>
      <c r="D50" s="171"/>
      <c r="E50" s="171"/>
      <c r="F50" s="171"/>
      <c r="G50" s="171"/>
      <c r="H50" s="171"/>
      <c r="I50" s="171"/>
      <c r="J50" s="129">
        <v>725.08</v>
      </c>
      <c r="K50" s="127"/>
      <c r="L50" s="127"/>
      <c r="M50" s="127"/>
    </row>
    <row r="51" spans="1:13" ht="12.75" customHeight="1">
      <c r="A51" s="172" t="s">
        <v>88</v>
      </c>
      <c r="B51" s="172"/>
      <c r="C51" s="172"/>
      <c r="D51" s="172"/>
      <c r="E51" s="172"/>
      <c r="F51" s="172"/>
      <c r="G51" s="172"/>
      <c r="H51" s="172"/>
      <c r="I51" s="172"/>
      <c r="J51" s="130">
        <v>5755.86</v>
      </c>
      <c r="K51" s="127"/>
      <c r="L51" s="127"/>
      <c r="M51" s="127"/>
    </row>
    <row r="55" spans="1:13" ht="12.75" customHeight="1">
      <c r="A55" s="174"/>
      <c r="B55" s="174"/>
      <c r="C55" s="174"/>
      <c r="D55" s="174"/>
      <c r="E55" s="174"/>
      <c r="F55" s="174"/>
      <c r="G55" s="174"/>
      <c r="H55" s="174"/>
      <c r="I55" s="174"/>
      <c r="J55" s="174"/>
      <c r="K55" s="174"/>
      <c r="L55" s="174"/>
      <c r="M55" s="174"/>
    </row>
    <row r="56" spans="1:13" ht="12.75" customHeight="1">
      <c r="A56" s="175"/>
      <c r="B56" s="175"/>
      <c r="C56" s="175"/>
      <c r="D56" s="175"/>
      <c r="E56" s="175"/>
      <c r="F56" s="175"/>
      <c r="G56" s="175"/>
      <c r="H56" s="175"/>
      <c r="I56" s="175"/>
      <c r="J56" s="175"/>
      <c r="K56" s="175"/>
      <c r="L56" s="175"/>
      <c r="M56" s="175"/>
    </row>
  </sheetData>
  <sheetProtection selectLockedCells="1" selectUnlockedCells="1"/>
  <mergeCells count="49">
    <mergeCell ref="A51:I51"/>
    <mergeCell ref="A55:M55"/>
    <mergeCell ref="A56:M56"/>
    <mergeCell ref="A45:I45"/>
    <mergeCell ref="A46:I46"/>
    <mergeCell ref="A47:I47"/>
    <mergeCell ref="A48:I48"/>
    <mergeCell ref="A49:I49"/>
    <mergeCell ref="A50:I50"/>
    <mergeCell ref="A39:M39"/>
    <mergeCell ref="A40:I40"/>
    <mergeCell ref="A41:I41"/>
    <mergeCell ref="A42:I42"/>
    <mergeCell ref="A43:I43"/>
    <mergeCell ref="A44:I44"/>
    <mergeCell ref="A33:I33"/>
    <mergeCell ref="A34:I34"/>
    <mergeCell ref="A35:I35"/>
    <mergeCell ref="A36:I36"/>
    <mergeCell ref="A37:I37"/>
    <mergeCell ref="A38:I38"/>
    <mergeCell ref="A27:I27"/>
    <mergeCell ref="A28:I28"/>
    <mergeCell ref="A29:I29"/>
    <mergeCell ref="A30:I30"/>
    <mergeCell ref="A31:I31"/>
    <mergeCell ref="A32:I32"/>
    <mergeCell ref="J19:M19"/>
    <mergeCell ref="F20:F21"/>
    <mergeCell ref="G20:I20"/>
    <mergeCell ref="J20:J21"/>
    <mergeCell ref="K20:M20"/>
    <mergeCell ref="A23:M23"/>
    <mergeCell ref="C11:J11"/>
    <mergeCell ref="E14:F14"/>
    <mergeCell ref="E15:F15"/>
    <mergeCell ref="E16:F16"/>
    <mergeCell ref="A19:A21"/>
    <mergeCell ref="B19:B21"/>
    <mergeCell ref="C19:C21"/>
    <mergeCell ref="D19:D21"/>
    <mergeCell ref="E19:E21"/>
    <mergeCell ref="F19:I19"/>
    <mergeCell ref="I1:M1"/>
    <mergeCell ref="I2:M2"/>
    <mergeCell ref="A4:M4"/>
    <mergeCell ref="A5:M5"/>
    <mergeCell ref="A7:M7"/>
    <mergeCell ref="A8:M8"/>
  </mergeCells>
  <printOptions/>
  <pageMargins left="0.39375" right="0" top="0.5118055555555555" bottom="0.39375" header="0.5118055555555555" footer="0.5118055555555555"/>
  <pageSetup fitToHeight="1000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1"/>
  <sheetViews>
    <sheetView zoomScalePageLayoutView="0" workbookViewId="0" topLeftCell="A16">
      <selection activeCell="G13" sqref="G13"/>
    </sheetView>
  </sheetViews>
  <sheetFormatPr defaultColWidth="9.140625" defaultRowHeight="12.75" customHeight="1"/>
  <cols>
    <col min="1" max="1" width="5.00390625" style="44" customWidth="1"/>
    <col min="2" max="2" width="19.57421875" style="45" customWidth="1"/>
    <col min="3" max="3" width="37.28125" style="3" customWidth="1"/>
    <col min="4" max="4" width="12.00390625" style="46" customWidth="1"/>
    <col min="5" max="5" width="10.57421875" style="46" customWidth="1"/>
    <col min="6" max="6" width="12.8515625" style="46" customWidth="1"/>
    <col min="7" max="7" width="8.00390625" style="46" customWidth="1"/>
    <col min="8" max="8" width="7.8515625" style="46" customWidth="1"/>
    <col min="9" max="9" width="12.00390625" style="46" customWidth="1"/>
    <col min="10" max="10" width="12.57421875" style="46" customWidth="1"/>
    <col min="11" max="11" width="9.140625" style="1" customWidth="1"/>
    <col min="12" max="12" width="15.57421875" style="1" customWidth="1"/>
    <col min="13" max="16384" width="9.140625" style="1" customWidth="1"/>
  </cols>
  <sheetData>
    <row r="1" spans="1:11" ht="12.75" customHeight="1">
      <c r="A1" s="47"/>
      <c r="B1" s="48"/>
      <c r="C1" s="49"/>
      <c r="D1" s="50"/>
      <c r="E1" s="50"/>
      <c r="F1" s="50"/>
      <c r="G1" s="50"/>
      <c r="H1" s="50"/>
      <c r="I1" s="50"/>
      <c r="J1" s="51"/>
      <c r="K1" s="52"/>
    </row>
    <row r="2" spans="1:11" ht="15.75" customHeight="1">
      <c r="A2" s="176" t="str">
        <f>'Лист 1'!A6</f>
        <v>Сети газоснабжения микрорайона индивидуальной жилой  застройки в районе ул. Полевая в г. Югорске</v>
      </c>
      <c r="B2" s="176"/>
      <c r="C2" s="176"/>
      <c r="D2" s="176"/>
      <c r="E2" s="176"/>
      <c r="F2" s="176"/>
      <c r="G2" s="176"/>
      <c r="H2" s="176"/>
      <c r="I2" s="176"/>
      <c r="J2" s="176"/>
      <c r="K2" s="53"/>
    </row>
    <row r="3" spans="1:11" ht="12.75" customHeight="1">
      <c r="A3" s="155" t="s">
        <v>2</v>
      </c>
      <c r="B3" s="155"/>
      <c r="C3" s="155"/>
      <c r="D3" s="155"/>
      <c r="E3" s="155"/>
      <c r="F3" s="155"/>
      <c r="G3" s="155"/>
      <c r="H3" s="155"/>
      <c r="I3" s="155"/>
      <c r="J3" s="155"/>
      <c r="K3" s="52"/>
    </row>
    <row r="4" spans="1:11" ht="12.75" customHeight="1">
      <c r="A4" s="47"/>
      <c r="B4" s="48"/>
      <c r="C4" s="49"/>
      <c r="D4" s="50"/>
      <c r="E4" s="50"/>
      <c r="F4" s="50"/>
      <c r="G4" s="50"/>
      <c r="H4" s="50"/>
      <c r="I4" s="50"/>
      <c r="J4" s="54"/>
      <c r="K4" s="52"/>
    </row>
    <row r="5" spans="1:11" ht="15.75" customHeight="1">
      <c r="A5" s="156" t="s">
        <v>89</v>
      </c>
      <c r="B5" s="156"/>
      <c r="C5" s="156"/>
      <c r="D5" s="156"/>
      <c r="E5" s="156"/>
      <c r="F5" s="156"/>
      <c r="G5" s="156"/>
      <c r="H5" s="156"/>
      <c r="I5" s="156"/>
      <c r="J5" s="156"/>
      <c r="K5" s="52"/>
    </row>
    <row r="6" spans="1:11" ht="12.75" customHeight="1">
      <c r="A6" s="155" t="s">
        <v>4</v>
      </c>
      <c r="B6" s="155"/>
      <c r="C6" s="155"/>
      <c r="D6" s="155"/>
      <c r="E6" s="155"/>
      <c r="F6" s="155"/>
      <c r="G6" s="155"/>
      <c r="H6" s="155"/>
      <c r="I6" s="155"/>
      <c r="J6" s="155"/>
      <c r="K6" s="52"/>
    </row>
    <row r="7" spans="1:11" ht="12.75" customHeight="1">
      <c r="A7" s="47"/>
      <c r="B7" s="48"/>
      <c r="C7" s="49"/>
      <c r="D7" s="50"/>
      <c r="E7" s="50"/>
      <c r="F7" s="50"/>
      <c r="G7" s="50"/>
      <c r="H7" s="50"/>
      <c r="I7" s="50"/>
      <c r="J7" s="54"/>
      <c r="K7" s="52"/>
    </row>
    <row r="8" spans="1:11" ht="15.75" customHeight="1">
      <c r="A8" s="154" t="s">
        <v>90</v>
      </c>
      <c r="B8" s="154"/>
      <c r="C8" s="154"/>
      <c r="D8" s="154"/>
      <c r="E8" s="154"/>
      <c r="F8" s="154"/>
      <c r="G8" s="154"/>
      <c r="H8" s="154"/>
      <c r="I8" s="154"/>
      <c r="J8" s="154"/>
      <c r="K8" s="52"/>
    </row>
    <row r="9" spans="1:11" ht="12.75" customHeight="1">
      <c r="A9" s="157" t="s">
        <v>6</v>
      </c>
      <c r="B9" s="157"/>
      <c r="C9" s="157"/>
      <c r="D9" s="157"/>
      <c r="E9" s="157"/>
      <c r="F9" s="157"/>
      <c r="G9" s="157"/>
      <c r="H9" s="157"/>
      <c r="I9" s="157"/>
      <c r="J9" s="157"/>
      <c r="K9" s="52"/>
    </row>
    <row r="10" spans="1:11" ht="12.75" customHeight="1">
      <c r="A10" s="47"/>
      <c r="B10" s="48"/>
      <c r="C10" s="49"/>
      <c r="D10" s="50"/>
      <c r="E10" s="50"/>
      <c r="F10" s="50"/>
      <c r="G10" s="50"/>
      <c r="H10" s="50"/>
      <c r="I10" s="50"/>
      <c r="J10" s="54"/>
      <c r="K10" s="52"/>
    </row>
    <row r="11" spans="1:11" ht="12.75" customHeight="1">
      <c r="A11" s="47"/>
      <c r="B11" s="48"/>
      <c r="C11" s="49" t="s">
        <v>7</v>
      </c>
      <c r="D11" s="58">
        <f>H31</f>
        <v>656.3926236</v>
      </c>
      <c r="E11" s="59" t="s">
        <v>8</v>
      </c>
      <c r="F11" s="50"/>
      <c r="G11" s="50"/>
      <c r="H11" s="50"/>
      <c r="I11" s="50"/>
      <c r="J11" s="54"/>
      <c r="K11" s="52"/>
    </row>
    <row r="12" spans="1:11" ht="12.75" customHeight="1">
      <c r="A12" s="47"/>
      <c r="B12" s="48"/>
      <c r="C12" s="49" t="s">
        <v>9</v>
      </c>
      <c r="D12" s="58">
        <f>I22</f>
        <v>52.669599999999996</v>
      </c>
      <c r="E12" s="59" t="s">
        <v>10</v>
      </c>
      <c r="F12" s="50"/>
      <c r="G12" s="50"/>
      <c r="H12" s="50"/>
      <c r="I12" s="50"/>
      <c r="J12" s="54"/>
      <c r="K12" s="52"/>
    </row>
    <row r="13" spans="1:11" ht="12.75" customHeight="1">
      <c r="A13" s="47"/>
      <c r="B13" s="48"/>
      <c r="C13" s="49" t="s">
        <v>11</v>
      </c>
      <c r="D13" s="58"/>
      <c r="E13" s="50"/>
      <c r="F13" s="50"/>
      <c r="G13" s="50"/>
      <c r="H13" s="50"/>
      <c r="I13" s="50"/>
      <c r="J13" s="54"/>
      <c r="K13" s="52"/>
    </row>
    <row r="14" spans="1:11" ht="12.75" customHeight="1">
      <c r="A14" s="47"/>
      <c r="B14" s="48"/>
      <c r="C14" s="49" t="s">
        <v>12</v>
      </c>
      <c r="D14" s="58"/>
      <c r="E14" s="50"/>
      <c r="F14" s="50"/>
      <c r="G14" s="50"/>
      <c r="H14" s="50"/>
      <c r="I14" s="50"/>
      <c r="J14" s="54"/>
      <c r="K14" s="52"/>
    </row>
    <row r="15" spans="1:11" ht="14.25" customHeight="1">
      <c r="A15" s="47"/>
      <c r="B15" s="48"/>
      <c r="C15" s="49"/>
      <c r="D15" s="50"/>
      <c r="E15" s="50"/>
      <c r="F15" s="50"/>
      <c r="G15" s="50"/>
      <c r="H15" s="50"/>
      <c r="I15" s="50"/>
      <c r="J15" s="54"/>
      <c r="K15" s="52"/>
    </row>
    <row r="16" spans="1:11" ht="12.75" customHeight="1">
      <c r="A16" s="160" t="s">
        <v>13</v>
      </c>
      <c r="B16" s="160" t="s">
        <v>14</v>
      </c>
      <c r="C16" s="161" t="s">
        <v>15</v>
      </c>
      <c r="D16" s="162" t="s">
        <v>16</v>
      </c>
      <c r="E16" s="162"/>
      <c r="F16" s="162"/>
      <c r="G16" s="162"/>
      <c r="H16" s="162"/>
      <c r="I16" s="153" t="s">
        <v>17</v>
      </c>
      <c r="J16" s="153" t="s">
        <v>18</v>
      </c>
      <c r="K16" s="52"/>
    </row>
    <row r="17" spans="1:11" ht="12.75" customHeight="1">
      <c r="A17" s="160"/>
      <c r="B17" s="160"/>
      <c r="C17" s="161"/>
      <c r="D17" s="153" t="s">
        <v>19</v>
      </c>
      <c r="E17" s="153" t="s">
        <v>20</v>
      </c>
      <c r="F17" s="153" t="s">
        <v>21</v>
      </c>
      <c r="G17" s="153" t="s">
        <v>22</v>
      </c>
      <c r="H17" s="153" t="s">
        <v>23</v>
      </c>
      <c r="I17" s="153"/>
      <c r="J17" s="153"/>
      <c r="K17" s="52"/>
    </row>
    <row r="18" spans="1:11" ht="12.75" customHeight="1">
      <c r="A18" s="160"/>
      <c r="B18" s="160"/>
      <c r="C18" s="161"/>
      <c r="D18" s="153"/>
      <c r="E18" s="153"/>
      <c r="F18" s="153"/>
      <c r="G18" s="153"/>
      <c r="H18" s="153"/>
      <c r="I18" s="153"/>
      <c r="J18" s="153"/>
      <c r="K18" s="52"/>
    </row>
    <row r="19" spans="1:11" ht="12.75" customHeight="1">
      <c r="A19" s="160"/>
      <c r="B19" s="160"/>
      <c r="C19" s="161"/>
      <c r="D19" s="153"/>
      <c r="E19" s="153"/>
      <c r="F19" s="153"/>
      <c r="G19" s="153"/>
      <c r="H19" s="153"/>
      <c r="I19" s="153"/>
      <c r="J19" s="153"/>
      <c r="K19" s="52"/>
    </row>
    <row r="20" spans="1:11" ht="12.75" customHeight="1">
      <c r="A20" s="61">
        <v>1</v>
      </c>
      <c r="B20" s="62">
        <v>2</v>
      </c>
      <c r="C20" s="63">
        <v>3</v>
      </c>
      <c r="D20" s="62">
        <v>4</v>
      </c>
      <c r="E20" s="62">
        <v>5</v>
      </c>
      <c r="F20" s="62">
        <v>6</v>
      </c>
      <c r="G20" s="62">
        <v>7</v>
      </c>
      <c r="H20" s="62">
        <v>8</v>
      </c>
      <c r="I20" s="62">
        <v>9</v>
      </c>
      <c r="J20" s="62">
        <v>10</v>
      </c>
      <c r="K20" s="52"/>
    </row>
    <row r="21" spans="1:11" ht="12.75" customHeight="1">
      <c r="A21" s="158" t="s">
        <v>91</v>
      </c>
      <c r="B21" s="158"/>
      <c r="C21" s="158"/>
      <c r="D21" s="158"/>
      <c r="E21" s="158"/>
      <c r="F21" s="158"/>
      <c r="G21" s="158"/>
      <c r="H21" s="158"/>
      <c r="I21" s="158"/>
      <c r="J21" s="158"/>
      <c r="K21" s="52"/>
    </row>
    <row r="22" spans="1:11" ht="12.75" customHeight="1">
      <c r="A22" s="64" t="s">
        <v>25</v>
      </c>
      <c r="B22" s="65" t="s">
        <v>92</v>
      </c>
      <c r="C22" s="66" t="s">
        <v>93</v>
      </c>
      <c r="D22" s="67">
        <f>ЛС2!J106/1000</f>
        <v>625.05135</v>
      </c>
      <c r="E22" s="68">
        <f>ЛС2!J107/1000</f>
        <v>8.96065</v>
      </c>
      <c r="F22" s="67"/>
      <c r="G22" s="67"/>
      <c r="H22" s="68">
        <f aca="true" t="shared" si="0" ref="H22:H27">D22+E22+F22+G22</f>
        <v>634.012</v>
      </c>
      <c r="I22" s="69">
        <f>ЛС2!J112/1000</f>
        <v>52.669599999999996</v>
      </c>
      <c r="J22" s="70"/>
      <c r="K22" s="52"/>
    </row>
    <row r="23" spans="1:11" ht="12.75" customHeight="1">
      <c r="A23" s="71"/>
      <c r="B23" s="72"/>
      <c r="C23" s="65" t="s">
        <v>27</v>
      </c>
      <c r="D23" s="73">
        <f>SUM(D22:D22)</f>
        <v>625.05135</v>
      </c>
      <c r="E23" s="73">
        <f>SUM(E22:E22)</f>
        <v>8.96065</v>
      </c>
      <c r="F23" s="73">
        <f>SUM(F22:F22)</f>
        <v>0</v>
      </c>
      <c r="G23" s="73">
        <f>SUM(G22:G22)</f>
        <v>0</v>
      </c>
      <c r="H23" s="73">
        <f t="shared" si="0"/>
        <v>634.012</v>
      </c>
      <c r="I23" s="69">
        <f>SUM(I22:I22)</f>
        <v>52.669599999999996</v>
      </c>
      <c r="J23" s="74"/>
      <c r="K23" s="52"/>
    </row>
    <row r="24" spans="1:11" ht="12.75" customHeight="1">
      <c r="A24" s="71"/>
      <c r="B24" s="72"/>
      <c r="C24" s="75" t="s">
        <v>28</v>
      </c>
      <c r="D24" s="76">
        <f>SUM(D23)</f>
        <v>625.05135</v>
      </c>
      <c r="E24" s="76">
        <f>SUM(E23)</f>
        <v>8.96065</v>
      </c>
      <c r="F24" s="76">
        <f>SUM(F23)</f>
        <v>0</v>
      </c>
      <c r="G24" s="76">
        <f>SUM(G23)</f>
        <v>0</v>
      </c>
      <c r="H24" s="76">
        <f t="shared" si="0"/>
        <v>634.012</v>
      </c>
      <c r="I24" s="76">
        <f>I23</f>
        <v>52.669599999999996</v>
      </c>
      <c r="J24" s="76"/>
      <c r="K24" s="77">
        <f>SUM(H22:H22)</f>
        <v>634.012</v>
      </c>
    </row>
    <row r="25" spans="1:11" ht="25.5" customHeight="1">
      <c r="A25" s="64" t="s">
        <v>29</v>
      </c>
      <c r="B25" s="65" t="s">
        <v>30</v>
      </c>
      <c r="C25" s="65" t="s">
        <v>31</v>
      </c>
      <c r="D25" s="73">
        <f>D24*0.015</f>
        <v>9.375770249999999</v>
      </c>
      <c r="E25" s="73">
        <f>E24*0.015</f>
        <v>0.13440975</v>
      </c>
      <c r="F25" s="78"/>
      <c r="G25" s="78"/>
      <c r="H25" s="68">
        <f t="shared" si="0"/>
        <v>9.510179999999998</v>
      </c>
      <c r="I25" s="74"/>
      <c r="J25" s="74"/>
      <c r="K25" s="52"/>
    </row>
    <row r="26" spans="1:11" ht="12.75" customHeight="1">
      <c r="A26" s="71"/>
      <c r="B26" s="72"/>
      <c r="C26" s="65" t="s">
        <v>32</v>
      </c>
      <c r="D26" s="73">
        <f>D25</f>
        <v>9.375770249999999</v>
      </c>
      <c r="E26" s="73">
        <f>E25</f>
        <v>0.13440975</v>
      </c>
      <c r="F26" s="73">
        <f>F25</f>
        <v>0</v>
      </c>
      <c r="G26" s="73">
        <f>G25</f>
        <v>0</v>
      </c>
      <c r="H26" s="73">
        <f t="shared" si="0"/>
        <v>9.510179999999998</v>
      </c>
      <c r="I26" s="74"/>
      <c r="J26" s="74"/>
      <c r="K26" s="52"/>
    </row>
    <row r="27" spans="1:11" ht="12.75" customHeight="1">
      <c r="A27" s="71"/>
      <c r="B27" s="72"/>
      <c r="C27" s="75" t="s">
        <v>33</v>
      </c>
      <c r="D27" s="76">
        <f>D24+D26</f>
        <v>634.4271202499999</v>
      </c>
      <c r="E27" s="76">
        <f>E24+E26</f>
        <v>9.095059749999999</v>
      </c>
      <c r="F27" s="76">
        <f>F24+F26</f>
        <v>0</v>
      </c>
      <c r="G27" s="76">
        <f>G24+G26</f>
        <v>0</v>
      </c>
      <c r="H27" s="76">
        <f t="shared" si="0"/>
        <v>643.5221799999999</v>
      </c>
      <c r="I27" s="74"/>
      <c r="J27" s="74"/>
      <c r="K27" s="52"/>
    </row>
    <row r="28" spans="1:11" ht="12.75" customHeight="1">
      <c r="A28" s="159" t="s">
        <v>34</v>
      </c>
      <c r="B28" s="159"/>
      <c r="C28" s="159"/>
      <c r="D28" s="159"/>
      <c r="E28" s="159"/>
      <c r="F28" s="159"/>
      <c r="G28" s="159"/>
      <c r="H28" s="159"/>
      <c r="I28" s="74"/>
      <c r="J28" s="74"/>
      <c r="K28" s="52"/>
    </row>
    <row r="29" spans="1:11" ht="12.75" customHeight="1">
      <c r="A29" s="60" t="s">
        <v>35</v>
      </c>
      <c r="B29" s="65" t="s">
        <v>36</v>
      </c>
      <c r="C29" s="65" t="s">
        <v>37</v>
      </c>
      <c r="D29" s="73">
        <f>D27*0.02</f>
        <v>12.688542404999998</v>
      </c>
      <c r="E29" s="73">
        <f>E27*0.02</f>
        <v>0.181901195</v>
      </c>
      <c r="F29" s="73">
        <f>F27*0.02</f>
        <v>0</v>
      </c>
      <c r="G29" s="73">
        <f>G27*0.02</f>
        <v>0</v>
      </c>
      <c r="H29" s="68">
        <f>D29+E29+F29+G29</f>
        <v>12.870443599999998</v>
      </c>
      <c r="I29" s="70"/>
      <c r="J29" s="70"/>
      <c r="K29" s="52"/>
    </row>
    <row r="30" spans="1:15" ht="12.75" customHeight="1">
      <c r="A30" s="79"/>
      <c r="B30" s="80"/>
      <c r="C30" s="66" t="s">
        <v>38</v>
      </c>
      <c r="D30" s="69">
        <f>D29</f>
        <v>12.688542404999998</v>
      </c>
      <c r="E30" s="69">
        <f>E29</f>
        <v>0.181901195</v>
      </c>
      <c r="F30" s="69">
        <f>F29</f>
        <v>0</v>
      </c>
      <c r="G30" s="69">
        <f>G29</f>
        <v>0</v>
      </c>
      <c r="H30" s="69">
        <f>D30+E30+F30+G30</f>
        <v>12.870443599999998</v>
      </c>
      <c r="I30" s="70"/>
      <c r="J30" s="70"/>
      <c r="K30" s="52"/>
      <c r="O30" s="81"/>
    </row>
    <row r="31" spans="1:11" ht="18.75" customHeight="1">
      <c r="A31" s="79"/>
      <c r="B31" s="80"/>
      <c r="C31" s="82" t="s">
        <v>39</v>
      </c>
      <c r="D31" s="74">
        <f>D27+D30</f>
        <v>647.1156626549999</v>
      </c>
      <c r="E31" s="74">
        <f>E27+E30</f>
        <v>9.276960944999999</v>
      </c>
      <c r="F31" s="74">
        <f>F27+F30</f>
        <v>0</v>
      </c>
      <c r="G31" s="74">
        <f>G27+G30</f>
        <v>0</v>
      </c>
      <c r="H31" s="74">
        <f>D31+E31+F31+G31</f>
        <v>656.3926236</v>
      </c>
      <c r="I31" s="74">
        <f>I24</f>
        <v>52.669599999999996</v>
      </c>
      <c r="J31" s="74"/>
      <c r="K31" s="77">
        <f>H27+H30</f>
        <v>656.3926236</v>
      </c>
    </row>
    <row r="32" spans="1:11" ht="12.75" customHeight="1">
      <c r="A32" s="83"/>
      <c r="B32" s="84"/>
      <c r="C32" s="85"/>
      <c r="D32" s="86"/>
      <c r="E32" s="86"/>
      <c r="F32" s="86"/>
      <c r="G32" s="86"/>
      <c r="H32" s="86"/>
      <c r="I32" s="54"/>
      <c r="J32" s="54"/>
      <c r="K32" s="52"/>
    </row>
    <row r="33" spans="1:11" ht="12.75" customHeight="1">
      <c r="A33" s="83"/>
      <c r="B33" s="84"/>
      <c r="C33" s="85"/>
      <c r="D33" s="86"/>
      <c r="E33" s="86"/>
      <c r="F33" s="86"/>
      <c r="G33" s="86"/>
      <c r="H33" s="86"/>
      <c r="I33" s="54"/>
      <c r="J33" s="54"/>
      <c r="K33" s="52"/>
    </row>
    <row r="34" spans="1:11" ht="13.5" customHeight="1">
      <c r="A34" s="47"/>
      <c r="B34" s="84"/>
      <c r="C34" s="134"/>
      <c r="D34" s="134"/>
      <c r="E34" s="134"/>
      <c r="F34" s="134"/>
      <c r="G34" s="134"/>
      <c r="H34" s="54"/>
      <c r="I34" s="54"/>
      <c r="J34" s="54"/>
      <c r="K34" s="52"/>
    </row>
    <row r="35" spans="1:11" ht="13.5" customHeight="1">
      <c r="A35" s="47"/>
      <c r="B35" s="84"/>
      <c r="C35" s="136"/>
      <c r="D35" s="134"/>
      <c r="E35" s="134"/>
      <c r="F35" s="134"/>
      <c r="G35" s="134"/>
      <c r="H35" s="54"/>
      <c r="I35" s="54"/>
      <c r="J35" s="54"/>
      <c r="K35" s="52"/>
    </row>
    <row r="36" spans="1:11" ht="13.5" customHeight="1">
      <c r="A36" s="47"/>
      <c r="B36" s="84"/>
      <c r="C36" s="141"/>
      <c r="D36" s="142"/>
      <c r="E36" s="142"/>
      <c r="F36" s="9"/>
      <c r="G36" s="142"/>
      <c r="H36" s="54"/>
      <c r="I36" s="54"/>
      <c r="J36" s="54"/>
      <c r="K36" s="52"/>
    </row>
    <row r="37" spans="1:11" ht="15" customHeight="1">
      <c r="A37" s="47"/>
      <c r="B37" s="84"/>
      <c r="C37" s="137"/>
      <c r="D37" s="138"/>
      <c r="E37" s="139"/>
      <c r="F37" s="134"/>
      <c r="G37" s="139"/>
      <c r="H37" s="54"/>
      <c r="I37" s="54"/>
      <c r="J37" s="54"/>
      <c r="K37" s="52"/>
    </row>
    <row r="38" spans="1:11" ht="12.75" customHeight="1">
      <c r="A38" s="47"/>
      <c r="B38" s="84"/>
      <c r="C38" s="136"/>
      <c r="D38" s="13"/>
      <c r="E38" s="13"/>
      <c r="F38" s="13"/>
      <c r="G38" s="13"/>
      <c r="H38" s="54"/>
      <c r="I38" s="54"/>
      <c r="J38" s="54"/>
      <c r="K38" s="52"/>
    </row>
    <row r="39" spans="1:11" ht="12.75" customHeight="1">
      <c r="A39" s="47"/>
      <c r="B39" s="84"/>
      <c r="C39" s="13"/>
      <c r="D39" s="13"/>
      <c r="E39" s="13"/>
      <c r="F39" s="13"/>
      <c r="G39" s="13"/>
      <c r="H39" s="54"/>
      <c r="I39" s="54"/>
      <c r="J39" s="54"/>
      <c r="K39" s="52"/>
    </row>
    <row r="40" spans="1:11" ht="12.75" customHeight="1">
      <c r="A40" s="47"/>
      <c r="B40" s="48"/>
      <c r="C40" s="1"/>
      <c r="D40" s="1"/>
      <c r="E40" s="1"/>
      <c r="F40" s="1"/>
      <c r="G40" s="1"/>
      <c r="H40" s="54"/>
      <c r="I40" s="54"/>
      <c r="J40" s="54"/>
      <c r="K40" s="52"/>
    </row>
    <row r="41" spans="1:11" ht="12.75" customHeight="1">
      <c r="A41" s="47"/>
      <c r="B41" s="48"/>
      <c r="C41" s="1"/>
      <c r="D41" s="1"/>
      <c r="E41" s="1"/>
      <c r="F41" s="1"/>
      <c r="G41" s="1"/>
      <c r="H41" s="54"/>
      <c r="I41" s="54"/>
      <c r="J41" s="54"/>
      <c r="K41" s="52"/>
    </row>
    <row r="42" spans="1:11" ht="12.75" customHeight="1">
      <c r="A42" s="47"/>
      <c r="B42" s="48"/>
      <c r="C42" s="49"/>
      <c r="D42" s="54"/>
      <c r="E42" s="54"/>
      <c r="F42" s="54"/>
      <c r="G42" s="54"/>
      <c r="H42" s="54"/>
      <c r="I42" s="54"/>
      <c r="J42" s="54"/>
      <c r="K42" s="52"/>
    </row>
    <row r="43" spans="1:11" ht="12.75" customHeight="1">
      <c r="A43" s="47"/>
      <c r="B43" s="48"/>
      <c r="C43" s="49"/>
      <c r="D43" s="54"/>
      <c r="E43" s="54"/>
      <c r="F43" s="54"/>
      <c r="G43" s="54"/>
      <c r="H43" s="54"/>
      <c r="I43" s="54"/>
      <c r="J43" s="54"/>
      <c r="K43" s="52"/>
    </row>
    <row r="44" spans="1:11" ht="12.75" customHeight="1">
      <c r="A44" s="47"/>
      <c r="B44" s="48"/>
      <c r="C44" s="49"/>
      <c r="D44" s="54"/>
      <c r="E44" s="54"/>
      <c r="F44" s="54"/>
      <c r="G44" s="54"/>
      <c r="H44" s="54"/>
      <c r="I44" s="54"/>
      <c r="J44" s="54"/>
      <c r="K44" s="52"/>
    </row>
    <row r="45" spans="1:11" ht="12.75" customHeight="1">
      <c r="A45" s="47"/>
      <c r="B45" s="48"/>
      <c r="C45" s="49"/>
      <c r="D45" s="54"/>
      <c r="E45" s="54"/>
      <c r="F45" s="54"/>
      <c r="G45" s="54"/>
      <c r="H45" s="54"/>
      <c r="I45" s="54"/>
      <c r="J45" s="54"/>
      <c r="K45" s="52"/>
    </row>
    <row r="46" spans="1:11" ht="12.75" customHeight="1">
      <c r="A46" s="47"/>
      <c r="B46" s="48"/>
      <c r="C46" s="49"/>
      <c r="D46" s="54"/>
      <c r="E46" s="54"/>
      <c r="F46" s="54"/>
      <c r="G46" s="54"/>
      <c r="H46" s="54"/>
      <c r="I46" s="54"/>
      <c r="J46" s="54"/>
      <c r="K46" s="52"/>
    </row>
    <row r="47" spans="1:11" ht="12.75" customHeight="1">
      <c r="A47" s="47"/>
      <c r="B47" s="48"/>
      <c r="C47" s="49"/>
      <c r="D47" s="54"/>
      <c r="E47" s="54"/>
      <c r="F47" s="54"/>
      <c r="G47" s="54"/>
      <c r="H47" s="54"/>
      <c r="I47" s="54"/>
      <c r="J47" s="54"/>
      <c r="K47" s="52"/>
    </row>
    <row r="48" spans="1:11" ht="12.75" customHeight="1">
      <c r="A48" s="47"/>
      <c r="B48" s="48"/>
      <c r="C48" s="49"/>
      <c r="D48" s="54"/>
      <c r="E48" s="54"/>
      <c r="F48" s="54"/>
      <c r="G48" s="54"/>
      <c r="H48" s="54"/>
      <c r="I48" s="54"/>
      <c r="J48" s="54"/>
      <c r="K48" s="52"/>
    </row>
    <row r="49" spans="1:11" ht="12.75" customHeight="1">
      <c r="A49" s="47"/>
      <c r="B49" s="48"/>
      <c r="C49" s="49"/>
      <c r="D49" s="54"/>
      <c r="E49" s="54"/>
      <c r="F49" s="54"/>
      <c r="G49" s="54"/>
      <c r="H49" s="54"/>
      <c r="I49" s="54"/>
      <c r="J49" s="54"/>
      <c r="K49" s="52"/>
    </row>
    <row r="50" spans="1:11" ht="12.75" customHeight="1">
      <c r="A50" s="47"/>
      <c r="B50" s="48"/>
      <c r="C50" s="49"/>
      <c r="D50" s="54"/>
      <c r="E50" s="54"/>
      <c r="F50" s="54"/>
      <c r="G50" s="54"/>
      <c r="H50" s="54"/>
      <c r="I50" s="54"/>
      <c r="J50" s="54"/>
      <c r="K50" s="52"/>
    </row>
    <row r="51" spans="1:11" ht="12.75" customHeight="1">
      <c r="A51" s="47"/>
      <c r="B51" s="48"/>
      <c r="C51" s="49"/>
      <c r="D51" s="54"/>
      <c r="E51" s="54"/>
      <c r="F51" s="54"/>
      <c r="G51" s="54"/>
      <c r="H51" s="54"/>
      <c r="I51" s="54"/>
      <c r="J51" s="54"/>
      <c r="K51" s="52"/>
    </row>
    <row r="52" spans="1:11" ht="12.75" customHeight="1">
      <c r="A52" s="47"/>
      <c r="B52" s="48"/>
      <c r="C52" s="49"/>
      <c r="D52" s="54"/>
      <c r="E52" s="54"/>
      <c r="F52" s="54"/>
      <c r="G52" s="54"/>
      <c r="H52" s="54"/>
      <c r="I52" s="54"/>
      <c r="J52" s="54"/>
      <c r="K52" s="52"/>
    </row>
    <row r="53" spans="1:11" ht="12.75" customHeight="1">
      <c r="A53" s="47"/>
      <c r="B53" s="48"/>
      <c r="C53" s="49"/>
      <c r="D53" s="54"/>
      <c r="E53" s="54"/>
      <c r="F53" s="54"/>
      <c r="G53" s="54"/>
      <c r="H53" s="54"/>
      <c r="I53" s="54"/>
      <c r="J53" s="54"/>
      <c r="K53" s="52"/>
    </row>
    <row r="54" spans="1:11" ht="12.75" customHeight="1">
      <c r="A54" s="47"/>
      <c r="B54" s="48"/>
      <c r="C54" s="49"/>
      <c r="D54" s="54"/>
      <c r="E54" s="54"/>
      <c r="F54" s="54"/>
      <c r="G54" s="54"/>
      <c r="H54" s="54"/>
      <c r="I54" s="54"/>
      <c r="J54" s="54"/>
      <c r="K54" s="52"/>
    </row>
    <row r="55" spans="1:11" ht="12.75" customHeight="1">
      <c r="A55" s="47"/>
      <c r="B55" s="48"/>
      <c r="C55" s="49"/>
      <c r="D55" s="54"/>
      <c r="E55" s="54"/>
      <c r="F55" s="54"/>
      <c r="G55" s="54"/>
      <c r="H55" s="54"/>
      <c r="I55" s="54"/>
      <c r="J55" s="54"/>
      <c r="K55" s="52"/>
    </row>
    <row r="56" spans="1:11" ht="12.75" customHeight="1">
      <c r="A56" s="47"/>
      <c r="B56" s="48"/>
      <c r="C56" s="49"/>
      <c r="D56" s="54"/>
      <c r="E56" s="54"/>
      <c r="F56" s="54"/>
      <c r="G56" s="54"/>
      <c r="H56" s="54"/>
      <c r="I56" s="54"/>
      <c r="J56" s="54"/>
      <c r="K56" s="52"/>
    </row>
    <row r="57" spans="1:11" ht="12.75" customHeight="1">
      <c r="A57" s="47"/>
      <c r="B57" s="48"/>
      <c r="C57" s="49"/>
      <c r="D57" s="54"/>
      <c r="E57" s="54"/>
      <c r="F57" s="54"/>
      <c r="G57" s="54"/>
      <c r="H57" s="54"/>
      <c r="I57" s="54"/>
      <c r="J57" s="54"/>
      <c r="K57" s="52"/>
    </row>
    <row r="58" spans="1:11" ht="12.75" customHeight="1">
      <c r="A58" s="47"/>
      <c r="B58" s="48"/>
      <c r="C58" s="49"/>
      <c r="D58" s="54"/>
      <c r="E58" s="54"/>
      <c r="F58" s="54"/>
      <c r="G58" s="54"/>
      <c r="H58" s="54"/>
      <c r="I58" s="54"/>
      <c r="J58" s="54"/>
      <c r="K58" s="52"/>
    </row>
    <row r="59" spans="1:11" ht="12.75" customHeight="1">
      <c r="A59" s="47"/>
      <c r="B59" s="48"/>
      <c r="C59" s="49"/>
      <c r="D59" s="54"/>
      <c r="E59" s="54"/>
      <c r="F59" s="54"/>
      <c r="G59" s="54"/>
      <c r="H59" s="54"/>
      <c r="I59" s="54"/>
      <c r="J59" s="54"/>
      <c r="K59" s="52"/>
    </row>
    <row r="60" spans="1:11" ht="12.75" customHeight="1">
      <c r="A60" s="47"/>
      <c r="B60" s="48"/>
      <c r="C60" s="49"/>
      <c r="D60" s="54"/>
      <c r="E60" s="54"/>
      <c r="F60" s="54"/>
      <c r="G60" s="54"/>
      <c r="H60" s="54"/>
      <c r="I60" s="54"/>
      <c r="J60" s="54"/>
      <c r="K60" s="52"/>
    </row>
    <row r="61" spans="1:11" ht="12.75" customHeight="1">
      <c r="A61" s="47"/>
      <c r="B61" s="48"/>
      <c r="C61" s="49"/>
      <c r="D61" s="54"/>
      <c r="E61" s="54"/>
      <c r="F61" s="54"/>
      <c r="G61" s="54"/>
      <c r="H61" s="54"/>
      <c r="I61" s="54"/>
      <c r="J61" s="54"/>
      <c r="K61" s="52"/>
    </row>
    <row r="62" spans="1:11" ht="12.75" customHeight="1">
      <c r="A62" s="47"/>
      <c r="B62" s="48"/>
      <c r="C62" s="49"/>
      <c r="D62" s="54"/>
      <c r="E62" s="54"/>
      <c r="F62" s="54"/>
      <c r="G62" s="54"/>
      <c r="H62" s="54"/>
      <c r="I62" s="54"/>
      <c r="J62" s="54"/>
      <c r="K62" s="52"/>
    </row>
    <row r="63" spans="1:11" ht="12.75" customHeight="1">
      <c r="A63" s="47"/>
      <c r="B63" s="48"/>
      <c r="C63" s="49"/>
      <c r="D63" s="54"/>
      <c r="E63" s="54"/>
      <c r="F63" s="54"/>
      <c r="G63" s="54"/>
      <c r="H63" s="54"/>
      <c r="I63" s="54"/>
      <c r="J63" s="54"/>
      <c r="K63" s="52"/>
    </row>
    <row r="64" spans="1:11" ht="12.75" customHeight="1">
      <c r="A64" s="47"/>
      <c r="B64" s="48"/>
      <c r="C64" s="49"/>
      <c r="D64" s="54"/>
      <c r="E64" s="54"/>
      <c r="F64" s="54"/>
      <c r="G64" s="54"/>
      <c r="H64" s="54"/>
      <c r="I64" s="54"/>
      <c r="J64" s="54"/>
      <c r="K64" s="52"/>
    </row>
    <row r="65" spans="1:11" ht="12.75" customHeight="1">
      <c r="A65" s="47"/>
      <c r="B65" s="48"/>
      <c r="C65" s="49"/>
      <c r="D65" s="54"/>
      <c r="E65" s="54"/>
      <c r="F65" s="54"/>
      <c r="G65" s="54"/>
      <c r="H65" s="54"/>
      <c r="I65" s="54"/>
      <c r="J65" s="54"/>
      <c r="K65" s="52"/>
    </row>
    <row r="66" spans="1:11" ht="12.75" customHeight="1">
      <c r="A66" s="47"/>
      <c r="B66" s="48"/>
      <c r="C66" s="49"/>
      <c r="D66" s="54"/>
      <c r="E66" s="54"/>
      <c r="F66" s="54"/>
      <c r="G66" s="54"/>
      <c r="H66" s="54"/>
      <c r="I66" s="54"/>
      <c r="J66" s="54"/>
      <c r="K66" s="52"/>
    </row>
    <row r="67" spans="1:11" ht="12.75" customHeight="1">
      <c r="A67" s="47"/>
      <c r="B67" s="48"/>
      <c r="C67" s="49"/>
      <c r="D67" s="54"/>
      <c r="E67" s="54"/>
      <c r="F67" s="54"/>
      <c r="G67" s="54"/>
      <c r="H67" s="54"/>
      <c r="I67" s="54"/>
      <c r="J67" s="54"/>
      <c r="K67" s="52"/>
    </row>
    <row r="68" spans="1:11" ht="12.75" customHeight="1">
      <c r="A68" s="47"/>
      <c r="B68" s="48"/>
      <c r="C68" s="49"/>
      <c r="D68" s="54"/>
      <c r="E68" s="54"/>
      <c r="F68" s="54"/>
      <c r="G68" s="54"/>
      <c r="H68" s="54"/>
      <c r="I68" s="54"/>
      <c r="J68" s="54"/>
      <c r="K68" s="52"/>
    </row>
    <row r="69" spans="1:11" ht="12.75" customHeight="1">
      <c r="A69" s="47"/>
      <c r="B69" s="48"/>
      <c r="C69" s="49"/>
      <c r="D69" s="54"/>
      <c r="E69" s="54"/>
      <c r="F69" s="54"/>
      <c r="G69" s="54"/>
      <c r="H69" s="54"/>
      <c r="I69" s="54"/>
      <c r="J69" s="54"/>
      <c r="K69" s="52"/>
    </row>
    <row r="70" spans="1:11" ht="12.75" customHeight="1">
      <c r="A70" s="47"/>
      <c r="B70" s="48"/>
      <c r="C70" s="49"/>
      <c r="D70" s="54"/>
      <c r="E70" s="54"/>
      <c r="F70" s="54"/>
      <c r="G70" s="54"/>
      <c r="H70" s="54"/>
      <c r="I70" s="54"/>
      <c r="J70" s="54"/>
      <c r="K70" s="52"/>
    </row>
    <row r="71" spans="1:11" ht="12.75" customHeight="1">
      <c r="A71" s="47"/>
      <c r="B71" s="48"/>
      <c r="C71" s="49"/>
      <c r="D71" s="54"/>
      <c r="E71" s="54"/>
      <c r="F71" s="54"/>
      <c r="G71" s="54"/>
      <c r="H71" s="54"/>
      <c r="I71" s="54"/>
      <c r="J71" s="54"/>
      <c r="K71" s="52"/>
    </row>
    <row r="72" spans="1:11" ht="12.75" customHeight="1">
      <c r="A72" s="47"/>
      <c r="B72" s="48"/>
      <c r="C72" s="49"/>
      <c r="D72" s="54"/>
      <c r="E72" s="54"/>
      <c r="F72" s="54"/>
      <c r="G72" s="54"/>
      <c r="H72" s="54"/>
      <c r="I72" s="54"/>
      <c r="J72" s="54"/>
      <c r="K72" s="52"/>
    </row>
    <row r="73" spans="1:11" ht="12.75" customHeight="1">
      <c r="A73" s="47"/>
      <c r="B73" s="48"/>
      <c r="C73" s="49"/>
      <c r="D73" s="54"/>
      <c r="E73" s="54"/>
      <c r="F73" s="54"/>
      <c r="G73" s="54"/>
      <c r="H73" s="54"/>
      <c r="I73" s="54"/>
      <c r="J73" s="54"/>
      <c r="K73" s="52"/>
    </row>
    <row r="74" spans="1:11" ht="12.75" customHeight="1">
      <c r="A74" s="47"/>
      <c r="B74" s="48"/>
      <c r="C74" s="49"/>
      <c r="D74" s="54"/>
      <c r="E74" s="54"/>
      <c r="F74" s="54"/>
      <c r="G74" s="54"/>
      <c r="H74" s="54"/>
      <c r="I74" s="54"/>
      <c r="J74" s="54"/>
      <c r="K74" s="52"/>
    </row>
    <row r="75" spans="1:11" ht="12.75" customHeight="1">
      <c r="A75" s="47"/>
      <c r="B75" s="48"/>
      <c r="C75" s="49"/>
      <c r="D75" s="54"/>
      <c r="E75" s="54"/>
      <c r="F75" s="54"/>
      <c r="G75" s="54"/>
      <c r="H75" s="54"/>
      <c r="I75" s="54"/>
      <c r="J75" s="54"/>
      <c r="K75" s="52"/>
    </row>
    <row r="76" spans="1:11" ht="12.75" customHeight="1">
      <c r="A76" s="47"/>
      <c r="B76" s="48"/>
      <c r="C76" s="49"/>
      <c r="D76" s="54"/>
      <c r="E76" s="54"/>
      <c r="F76" s="54"/>
      <c r="G76" s="54"/>
      <c r="H76" s="54"/>
      <c r="I76" s="54"/>
      <c r="J76" s="54"/>
      <c r="K76" s="52"/>
    </row>
    <row r="77" spans="1:11" ht="12.75" customHeight="1">
      <c r="A77" s="47"/>
      <c r="B77" s="48"/>
      <c r="C77" s="49"/>
      <c r="D77" s="54"/>
      <c r="E77" s="54"/>
      <c r="F77" s="54"/>
      <c r="G77" s="54"/>
      <c r="H77" s="54"/>
      <c r="I77" s="54"/>
      <c r="J77" s="54"/>
      <c r="K77" s="52"/>
    </row>
    <row r="78" spans="1:11" ht="12.75" customHeight="1">
      <c r="A78" s="47"/>
      <c r="B78" s="48"/>
      <c r="C78" s="49"/>
      <c r="D78" s="54"/>
      <c r="E78" s="54"/>
      <c r="F78" s="54"/>
      <c r="G78" s="54"/>
      <c r="H78" s="54"/>
      <c r="I78" s="54"/>
      <c r="J78" s="54"/>
      <c r="K78" s="52"/>
    </row>
    <row r="79" spans="1:11" ht="12.75" customHeight="1">
      <c r="A79" s="47"/>
      <c r="B79" s="48"/>
      <c r="C79" s="49"/>
      <c r="D79" s="54"/>
      <c r="E79" s="54"/>
      <c r="F79" s="54"/>
      <c r="G79" s="54"/>
      <c r="H79" s="54"/>
      <c r="I79" s="54"/>
      <c r="J79" s="54"/>
      <c r="K79" s="52"/>
    </row>
    <row r="80" spans="1:11" ht="12.75" customHeight="1">
      <c r="A80" s="47"/>
      <c r="B80" s="48"/>
      <c r="C80" s="49"/>
      <c r="D80" s="54"/>
      <c r="E80" s="54"/>
      <c r="F80" s="54"/>
      <c r="G80" s="54"/>
      <c r="H80" s="54"/>
      <c r="I80" s="54"/>
      <c r="J80" s="54"/>
      <c r="K80" s="52"/>
    </row>
    <row r="81" spans="1:11" ht="12.75" customHeight="1">
      <c r="A81" s="47"/>
      <c r="B81" s="48"/>
      <c r="C81" s="49"/>
      <c r="D81" s="54"/>
      <c r="E81" s="54"/>
      <c r="F81" s="54"/>
      <c r="G81" s="54"/>
      <c r="H81" s="54"/>
      <c r="I81" s="54"/>
      <c r="J81" s="54"/>
      <c r="K81" s="52"/>
    </row>
  </sheetData>
  <sheetProtection selectLockedCells="1" selectUnlockedCells="1"/>
  <mergeCells count="19">
    <mergeCell ref="A21:J21"/>
    <mergeCell ref="A28:H28"/>
    <mergeCell ref="A16:A19"/>
    <mergeCell ref="B16:B19"/>
    <mergeCell ref="C16:C19"/>
    <mergeCell ref="D16:H16"/>
    <mergeCell ref="I16:I19"/>
    <mergeCell ref="J16:J19"/>
    <mergeCell ref="D17:D19"/>
    <mergeCell ref="E17:E19"/>
    <mergeCell ref="F17:F19"/>
    <mergeCell ref="G17:G19"/>
    <mergeCell ref="A2:J2"/>
    <mergeCell ref="A3:J3"/>
    <mergeCell ref="A5:J5"/>
    <mergeCell ref="A6:J6"/>
    <mergeCell ref="A8:J8"/>
    <mergeCell ref="A9:J9"/>
    <mergeCell ref="H17:H19"/>
  </mergeCells>
  <printOptions/>
  <pageMargins left="0.2361111111111111" right="0.2361111111111111" top="0.7479166666666667" bottom="0.15763888888888888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0"/>
  <sheetViews>
    <sheetView showGridLines="0" zoomScaleSheetLayoutView="75" zoomScalePageLayoutView="0" workbookViewId="0" topLeftCell="A70">
      <selection activeCell="C86" sqref="C86"/>
    </sheetView>
  </sheetViews>
  <sheetFormatPr defaultColWidth="9.140625" defaultRowHeight="12.75" customHeight="1" outlineLevelRow="1"/>
  <cols>
    <col min="1" max="1" width="4.57421875" style="88" customWidth="1"/>
    <col min="2" max="2" width="14.421875" style="89" customWidth="1"/>
    <col min="3" max="3" width="40.7109375" style="90" customWidth="1"/>
    <col min="4" max="4" width="13.8515625" style="91" customWidth="1"/>
    <col min="5" max="5" width="16.421875" style="92" customWidth="1"/>
    <col min="6" max="6" width="8.140625" style="93" customWidth="1"/>
    <col min="7" max="9" width="7.140625" style="93" customWidth="1"/>
    <col min="10" max="10" width="8.140625" style="93" customWidth="1"/>
    <col min="11" max="13" width="7.140625" style="93" customWidth="1"/>
    <col min="14" max="16384" width="9.140625" style="94" customWidth="1"/>
  </cols>
  <sheetData>
    <row r="1" spans="1:13" ht="15.75" customHeight="1">
      <c r="A1" s="177" t="str">
        <f>'Лист 1'!A6</f>
        <v>Сети газоснабжения микрорайона индивидуальной жилой  застройки в районе ул. Полевая в г. Югорске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</row>
    <row r="2" spans="1:13" ht="12.75" customHeight="1">
      <c r="A2" s="165" t="s">
        <v>2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</row>
    <row r="3" spans="3:9" ht="14.25" customHeight="1">
      <c r="C3" s="95"/>
      <c r="D3" s="88"/>
      <c r="E3" s="96"/>
      <c r="F3" s="53"/>
      <c r="G3" s="53"/>
      <c r="I3" s="97"/>
    </row>
    <row r="4" spans="1:13" ht="12.75" customHeight="1">
      <c r="A4" s="164" t="s">
        <v>94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</row>
    <row r="5" spans="1:13" ht="12.75" customHeight="1">
      <c r="A5" s="165" t="s">
        <v>41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</row>
    <row r="6" spans="3:9" ht="12.75" customHeight="1">
      <c r="C6" s="98"/>
      <c r="D6" s="88"/>
      <c r="E6" s="99"/>
      <c r="F6" s="100"/>
      <c r="G6" s="100"/>
      <c r="I6" s="101"/>
    </row>
    <row r="7" spans="2:10" ht="15" customHeight="1">
      <c r="B7" s="102" t="s">
        <v>42</v>
      </c>
      <c r="C7" s="131" t="s">
        <v>95</v>
      </c>
      <c r="D7" s="104"/>
      <c r="E7" s="105"/>
      <c r="F7" s="106"/>
      <c r="G7" s="106"/>
      <c r="H7" s="107"/>
      <c r="I7" s="108"/>
      <c r="J7" s="108"/>
    </row>
    <row r="8" spans="3:10" ht="14.25" customHeight="1">
      <c r="C8" s="178" t="s">
        <v>44</v>
      </c>
      <c r="D8" s="178"/>
      <c r="E8" s="178"/>
      <c r="F8" s="178"/>
      <c r="G8" s="178"/>
      <c r="H8" s="178"/>
      <c r="I8" s="178"/>
      <c r="J8" s="178"/>
    </row>
    <row r="9" spans="1:5" ht="12.75" customHeight="1">
      <c r="A9" s="109"/>
      <c r="B9" s="110"/>
      <c r="C9" s="95"/>
      <c r="D9" s="88"/>
      <c r="E9" s="111"/>
    </row>
    <row r="10" spans="3:14" ht="14.25" customHeight="1">
      <c r="C10" s="112" t="s">
        <v>96</v>
      </c>
      <c r="D10" s="88"/>
      <c r="E10" s="101"/>
      <c r="I10" s="112"/>
      <c r="J10" s="112"/>
      <c r="N10" s="113"/>
    </row>
    <row r="11" spans="1:13" s="117" customFormat="1" ht="14.25" customHeight="1">
      <c r="A11" s="114"/>
      <c r="B11" s="115"/>
      <c r="C11" s="112" t="s">
        <v>97</v>
      </c>
      <c r="D11" s="113"/>
      <c r="E11" s="167" t="s">
        <v>98</v>
      </c>
      <c r="F11" s="167"/>
      <c r="G11" s="116" t="s">
        <v>1</v>
      </c>
      <c r="H11" s="113"/>
      <c r="I11" s="112"/>
      <c r="J11" s="112"/>
      <c r="K11" s="113"/>
      <c r="L11" s="113"/>
      <c r="M11" s="113"/>
    </row>
    <row r="12" spans="1:13" s="117" customFormat="1" ht="14.25" customHeight="1" outlineLevel="1">
      <c r="A12" s="114"/>
      <c r="B12" s="115"/>
      <c r="C12" s="112" t="s">
        <v>99</v>
      </c>
      <c r="D12" s="113"/>
      <c r="E12" s="167" t="s">
        <v>100</v>
      </c>
      <c r="F12" s="167"/>
      <c r="G12" s="116" t="s">
        <v>1</v>
      </c>
      <c r="H12" s="113"/>
      <c r="I12" s="112"/>
      <c r="J12" s="112"/>
      <c r="K12" s="113"/>
      <c r="L12" s="113"/>
      <c r="M12" s="113"/>
    </row>
    <row r="13" spans="1:13" s="117" customFormat="1" ht="14.25" customHeight="1" outlineLevel="1">
      <c r="A13" s="114"/>
      <c r="B13" s="115"/>
      <c r="C13" s="112" t="s">
        <v>101</v>
      </c>
      <c r="D13" s="113"/>
      <c r="E13" s="167" t="s">
        <v>102</v>
      </c>
      <c r="F13" s="167"/>
      <c r="G13" s="116" t="s">
        <v>1</v>
      </c>
      <c r="H13" s="113"/>
      <c r="I13" s="112"/>
      <c r="J13" s="112"/>
      <c r="K13" s="113"/>
      <c r="L13" s="113"/>
      <c r="M13" s="113"/>
    </row>
    <row r="14" spans="1:13" s="117" customFormat="1" ht="14.25" customHeight="1">
      <c r="A14" s="114"/>
      <c r="B14" s="115"/>
      <c r="C14" s="112" t="s">
        <v>48</v>
      </c>
      <c r="D14" s="114"/>
      <c r="E14" s="167" t="s">
        <v>103</v>
      </c>
      <c r="F14" s="167"/>
      <c r="G14" s="116" t="s">
        <v>1</v>
      </c>
      <c r="H14" s="113"/>
      <c r="I14" s="112"/>
      <c r="J14" s="112"/>
      <c r="K14" s="113"/>
      <c r="L14" s="113"/>
      <c r="M14" s="113"/>
    </row>
    <row r="15" spans="1:13" s="117" customFormat="1" ht="14.25" customHeight="1" outlineLevel="1">
      <c r="A15" s="114"/>
      <c r="B15" s="115"/>
      <c r="C15" s="112" t="s">
        <v>50</v>
      </c>
      <c r="D15" s="114"/>
      <c r="E15" s="167" t="s">
        <v>104</v>
      </c>
      <c r="F15" s="167"/>
      <c r="G15" s="116" t="s">
        <v>52</v>
      </c>
      <c r="H15" s="113"/>
      <c r="I15" s="112"/>
      <c r="J15" s="112"/>
      <c r="K15" s="113"/>
      <c r="L15" s="113"/>
      <c r="M15" s="113"/>
    </row>
    <row r="16" spans="3:5" ht="14.25" customHeight="1">
      <c r="C16" s="118" t="s">
        <v>12</v>
      </c>
      <c r="D16" s="88"/>
      <c r="E16" s="101"/>
    </row>
    <row r="17" spans="3:5" ht="12.75" customHeight="1">
      <c r="C17" s="95"/>
      <c r="D17" s="88"/>
      <c r="E17" s="101"/>
    </row>
    <row r="18" spans="1:13" ht="12.75" customHeight="1">
      <c r="A18" s="168" t="s">
        <v>13</v>
      </c>
      <c r="B18" s="169" t="s">
        <v>53</v>
      </c>
      <c r="C18" s="168" t="s">
        <v>54</v>
      </c>
      <c r="D18" s="168" t="s">
        <v>55</v>
      </c>
      <c r="E18" s="168" t="s">
        <v>56</v>
      </c>
      <c r="F18" s="168" t="s">
        <v>57</v>
      </c>
      <c r="G18" s="168"/>
      <c r="H18" s="168"/>
      <c r="I18" s="168"/>
      <c r="J18" s="168" t="s">
        <v>58</v>
      </c>
      <c r="K18" s="168"/>
      <c r="L18" s="168"/>
      <c r="M18" s="168"/>
    </row>
    <row r="19" spans="1:13" ht="13.5" customHeight="1">
      <c r="A19" s="168"/>
      <c r="B19" s="169"/>
      <c r="C19" s="168"/>
      <c r="D19" s="168"/>
      <c r="E19" s="168"/>
      <c r="F19" s="168" t="s">
        <v>39</v>
      </c>
      <c r="G19" s="168" t="s">
        <v>59</v>
      </c>
      <c r="H19" s="168"/>
      <c r="I19" s="168"/>
      <c r="J19" s="168" t="s">
        <v>39</v>
      </c>
      <c r="K19" s="168" t="s">
        <v>59</v>
      </c>
      <c r="L19" s="168"/>
      <c r="M19" s="168"/>
    </row>
    <row r="20" spans="1:13" ht="24" customHeight="1">
      <c r="A20" s="168"/>
      <c r="B20" s="169"/>
      <c r="C20" s="168"/>
      <c r="D20" s="168"/>
      <c r="E20" s="168"/>
      <c r="F20" s="168"/>
      <c r="G20" s="119" t="s">
        <v>60</v>
      </c>
      <c r="H20" s="119" t="s">
        <v>61</v>
      </c>
      <c r="I20" s="119" t="s">
        <v>62</v>
      </c>
      <c r="J20" s="168"/>
      <c r="K20" s="119" t="s">
        <v>60</v>
      </c>
      <c r="L20" s="119" t="s">
        <v>61</v>
      </c>
      <c r="M20" s="119" t="s">
        <v>62</v>
      </c>
    </row>
    <row r="21" spans="1:13" ht="12.75" customHeight="1">
      <c r="A21" s="120">
        <v>1</v>
      </c>
      <c r="B21" s="121">
        <v>2</v>
      </c>
      <c r="C21" s="119">
        <v>3</v>
      </c>
      <c r="D21" s="119">
        <v>4</v>
      </c>
      <c r="E21" s="122">
        <v>5</v>
      </c>
      <c r="F21" s="123">
        <v>6</v>
      </c>
      <c r="G21" s="123">
        <v>7</v>
      </c>
      <c r="H21" s="123">
        <v>8</v>
      </c>
      <c r="I21" s="123">
        <v>9</v>
      </c>
      <c r="J21" s="123">
        <v>10</v>
      </c>
      <c r="K21" s="123">
        <v>11</v>
      </c>
      <c r="L21" s="123">
        <v>12</v>
      </c>
      <c r="M21" s="123">
        <v>13</v>
      </c>
    </row>
    <row r="22" spans="1:13" ht="18.75" customHeight="1">
      <c r="A22" s="170" t="s">
        <v>105</v>
      </c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</row>
    <row r="23" spans="1:13" ht="67.5" customHeight="1">
      <c r="A23" s="120">
        <v>1</v>
      </c>
      <c r="B23" s="124" t="s">
        <v>106</v>
      </c>
      <c r="C23" s="125" t="s">
        <v>107</v>
      </c>
      <c r="D23" s="122" t="s">
        <v>108</v>
      </c>
      <c r="E23" s="128" t="s">
        <v>109</v>
      </c>
      <c r="F23" s="127">
        <v>8209.05</v>
      </c>
      <c r="G23" s="127">
        <v>209.32</v>
      </c>
      <c r="H23" s="127">
        <v>7999.73</v>
      </c>
      <c r="I23" s="127">
        <v>1511.33</v>
      </c>
      <c r="J23" s="127">
        <v>23878.73</v>
      </c>
      <c r="K23" s="127">
        <v>608.88</v>
      </c>
      <c r="L23" s="127">
        <v>23269.85</v>
      </c>
      <c r="M23" s="127">
        <v>4396.2</v>
      </c>
    </row>
    <row r="24" spans="1:13" ht="55.5" customHeight="1">
      <c r="A24" s="120">
        <v>2</v>
      </c>
      <c r="B24" s="124" t="s">
        <v>110</v>
      </c>
      <c r="C24" s="125" t="s">
        <v>111</v>
      </c>
      <c r="D24" s="122" t="s">
        <v>112</v>
      </c>
      <c r="E24" s="128" t="s">
        <v>113</v>
      </c>
      <c r="F24" s="127">
        <v>3774.54</v>
      </c>
      <c r="G24" s="127">
        <v>3774.54</v>
      </c>
      <c r="H24" s="127"/>
      <c r="I24" s="127"/>
      <c r="J24" s="127">
        <v>1098.01</v>
      </c>
      <c r="K24" s="127">
        <v>1098.01</v>
      </c>
      <c r="L24" s="127"/>
      <c r="M24" s="127"/>
    </row>
    <row r="25" spans="1:13" ht="55.5" customHeight="1">
      <c r="A25" s="120">
        <v>3</v>
      </c>
      <c r="B25" s="124" t="s">
        <v>114</v>
      </c>
      <c r="C25" s="125" t="s">
        <v>115</v>
      </c>
      <c r="D25" s="122" t="s">
        <v>108</v>
      </c>
      <c r="E25" s="128" t="s">
        <v>116</v>
      </c>
      <c r="F25" s="127">
        <v>744.07</v>
      </c>
      <c r="G25" s="127"/>
      <c r="H25" s="127">
        <v>744.07</v>
      </c>
      <c r="I25" s="127">
        <v>72.74</v>
      </c>
      <c r="J25" s="127">
        <v>582.73</v>
      </c>
      <c r="K25" s="127"/>
      <c r="L25" s="127">
        <v>582.73</v>
      </c>
      <c r="M25" s="127">
        <v>56.97</v>
      </c>
    </row>
    <row r="26" spans="1:13" ht="43.5" customHeight="1">
      <c r="A26" s="120">
        <v>4</v>
      </c>
      <c r="B26" s="124" t="s">
        <v>117</v>
      </c>
      <c r="C26" s="125" t="s">
        <v>118</v>
      </c>
      <c r="D26" s="122" t="s">
        <v>119</v>
      </c>
      <c r="E26" s="126">
        <v>2.712</v>
      </c>
      <c r="F26" s="127">
        <v>849.52</v>
      </c>
      <c r="G26" s="127">
        <v>335.68</v>
      </c>
      <c r="H26" s="127">
        <v>513.84</v>
      </c>
      <c r="I26" s="127">
        <v>92.02</v>
      </c>
      <c r="J26" s="127">
        <v>2303.9</v>
      </c>
      <c r="K26" s="127">
        <v>910.36</v>
      </c>
      <c r="L26" s="127">
        <v>1393.54</v>
      </c>
      <c r="M26" s="127">
        <v>249.56</v>
      </c>
    </row>
    <row r="27" spans="1:13" ht="12.75" customHeight="1">
      <c r="A27" s="171" t="s">
        <v>73</v>
      </c>
      <c r="B27" s="171"/>
      <c r="C27" s="171"/>
      <c r="D27" s="171"/>
      <c r="E27" s="171"/>
      <c r="F27" s="171"/>
      <c r="G27" s="171"/>
      <c r="H27" s="171"/>
      <c r="I27" s="171"/>
      <c r="J27" s="129">
        <v>27863.37</v>
      </c>
      <c r="K27" s="129">
        <v>2617.25</v>
      </c>
      <c r="L27" s="129">
        <v>25246.12</v>
      </c>
      <c r="M27" s="129">
        <v>4702.73</v>
      </c>
    </row>
    <row r="28" spans="1:13" ht="12.75" customHeight="1">
      <c r="A28" s="171" t="s">
        <v>74</v>
      </c>
      <c r="B28" s="171"/>
      <c r="C28" s="171"/>
      <c r="D28" s="171"/>
      <c r="E28" s="171"/>
      <c r="F28" s="171"/>
      <c r="G28" s="171"/>
      <c r="H28" s="171"/>
      <c r="I28" s="171"/>
      <c r="J28" s="129">
        <v>7144.3</v>
      </c>
      <c r="K28" s="127"/>
      <c r="L28" s="127"/>
      <c r="M28" s="127"/>
    </row>
    <row r="29" spans="1:13" ht="12.75" customHeight="1">
      <c r="A29" s="171" t="s">
        <v>75</v>
      </c>
      <c r="B29" s="171"/>
      <c r="C29" s="171"/>
      <c r="D29" s="171"/>
      <c r="E29" s="171"/>
      <c r="F29" s="171"/>
      <c r="G29" s="171"/>
      <c r="H29" s="171"/>
      <c r="I29" s="171"/>
      <c r="J29" s="129">
        <v>3605.09</v>
      </c>
      <c r="K29" s="127"/>
      <c r="L29" s="127"/>
      <c r="M29" s="127"/>
    </row>
    <row r="30" spans="1:13" ht="12.75" customHeight="1">
      <c r="A30" s="172" t="s">
        <v>120</v>
      </c>
      <c r="B30" s="172"/>
      <c r="C30" s="172"/>
      <c r="D30" s="172"/>
      <c r="E30" s="172"/>
      <c r="F30" s="172"/>
      <c r="G30" s="172"/>
      <c r="H30" s="172"/>
      <c r="I30" s="172"/>
      <c r="J30" s="127"/>
      <c r="K30" s="127"/>
      <c r="L30" s="127"/>
      <c r="M30" s="127"/>
    </row>
    <row r="31" spans="1:13" ht="12.75" customHeight="1">
      <c r="A31" s="171" t="s">
        <v>121</v>
      </c>
      <c r="B31" s="171"/>
      <c r="C31" s="171"/>
      <c r="D31" s="171"/>
      <c r="E31" s="171"/>
      <c r="F31" s="171"/>
      <c r="G31" s="171"/>
      <c r="H31" s="171"/>
      <c r="I31" s="171"/>
      <c r="J31" s="129">
        <v>36098.32</v>
      </c>
      <c r="K31" s="127"/>
      <c r="L31" s="127"/>
      <c r="M31" s="127"/>
    </row>
    <row r="32" spans="1:13" ht="12.75" customHeight="1">
      <c r="A32" s="171" t="s">
        <v>122</v>
      </c>
      <c r="B32" s="171"/>
      <c r="C32" s="171"/>
      <c r="D32" s="171"/>
      <c r="E32" s="171"/>
      <c r="F32" s="171"/>
      <c r="G32" s="171"/>
      <c r="H32" s="171"/>
      <c r="I32" s="171"/>
      <c r="J32" s="129">
        <v>2514.44</v>
      </c>
      <c r="K32" s="127"/>
      <c r="L32" s="127"/>
      <c r="M32" s="127"/>
    </row>
    <row r="33" spans="1:13" ht="12.75" customHeight="1">
      <c r="A33" s="171" t="s">
        <v>78</v>
      </c>
      <c r="B33" s="171"/>
      <c r="C33" s="171"/>
      <c r="D33" s="171"/>
      <c r="E33" s="171"/>
      <c r="F33" s="171"/>
      <c r="G33" s="171"/>
      <c r="H33" s="171"/>
      <c r="I33" s="171"/>
      <c r="J33" s="129">
        <v>38612.76</v>
      </c>
      <c r="K33" s="127"/>
      <c r="L33" s="127"/>
      <c r="M33" s="127"/>
    </row>
    <row r="34" spans="1:13" ht="12.75" customHeight="1">
      <c r="A34" s="171" t="s">
        <v>79</v>
      </c>
      <c r="B34" s="171"/>
      <c r="C34" s="171"/>
      <c r="D34" s="171"/>
      <c r="E34" s="171"/>
      <c r="F34" s="171"/>
      <c r="G34" s="171"/>
      <c r="H34" s="171"/>
      <c r="I34" s="171"/>
      <c r="J34" s="127"/>
      <c r="K34" s="127"/>
      <c r="L34" s="127"/>
      <c r="M34" s="127"/>
    </row>
    <row r="35" spans="1:13" ht="12.75" customHeight="1">
      <c r="A35" s="171" t="s">
        <v>80</v>
      </c>
      <c r="B35" s="171"/>
      <c r="C35" s="171"/>
      <c r="D35" s="171"/>
      <c r="E35" s="171"/>
      <c r="F35" s="171"/>
      <c r="G35" s="171"/>
      <c r="H35" s="171"/>
      <c r="I35" s="171"/>
      <c r="J35" s="129">
        <v>25246.12</v>
      </c>
      <c r="K35" s="127"/>
      <c r="L35" s="127"/>
      <c r="M35" s="127"/>
    </row>
    <row r="36" spans="1:13" ht="12.75" customHeight="1">
      <c r="A36" s="171" t="s">
        <v>81</v>
      </c>
      <c r="B36" s="171"/>
      <c r="C36" s="171"/>
      <c r="D36" s="171"/>
      <c r="E36" s="171"/>
      <c r="F36" s="171"/>
      <c r="G36" s="171"/>
      <c r="H36" s="171"/>
      <c r="I36" s="171"/>
      <c r="J36" s="129">
        <v>7319.98</v>
      </c>
      <c r="K36" s="127"/>
      <c r="L36" s="127"/>
      <c r="M36" s="127"/>
    </row>
    <row r="37" spans="1:13" ht="12.75" customHeight="1">
      <c r="A37" s="171" t="s">
        <v>82</v>
      </c>
      <c r="B37" s="171"/>
      <c r="C37" s="171"/>
      <c r="D37" s="171"/>
      <c r="E37" s="171"/>
      <c r="F37" s="171"/>
      <c r="G37" s="171"/>
      <c r="H37" s="171"/>
      <c r="I37" s="171"/>
      <c r="J37" s="129">
        <v>7144.3</v>
      </c>
      <c r="K37" s="127"/>
      <c r="L37" s="127"/>
      <c r="M37" s="127"/>
    </row>
    <row r="38" spans="1:13" ht="12.75" customHeight="1">
      <c r="A38" s="171" t="s">
        <v>83</v>
      </c>
      <c r="B38" s="171"/>
      <c r="C38" s="171"/>
      <c r="D38" s="171"/>
      <c r="E38" s="171"/>
      <c r="F38" s="171"/>
      <c r="G38" s="171"/>
      <c r="H38" s="171"/>
      <c r="I38" s="171"/>
      <c r="J38" s="129">
        <v>3605.09</v>
      </c>
      <c r="K38" s="127"/>
      <c r="L38" s="127"/>
      <c r="M38" s="127"/>
    </row>
    <row r="39" spans="1:13" ht="12.75" customHeight="1">
      <c r="A39" s="172" t="s">
        <v>123</v>
      </c>
      <c r="B39" s="172"/>
      <c r="C39" s="172"/>
      <c r="D39" s="172"/>
      <c r="E39" s="172"/>
      <c r="F39" s="172"/>
      <c r="G39" s="172"/>
      <c r="H39" s="172"/>
      <c r="I39" s="172"/>
      <c r="J39" s="130">
        <v>38612.76</v>
      </c>
      <c r="K39" s="127"/>
      <c r="L39" s="127"/>
      <c r="M39" s="127"/>
    </row>
    <row r="40" spans="1:13" ht="18.75" customHeight="1">
      <c r="A40" s="170" t="s">
        <v>124</v>
      </c>
      <c r="B40" s="170"/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</row>
    <row r="41" spans="1:13" ht="48" customHeight="1">
      <c r="A41" s="120">
        <v>5</v>
      </c>
      <c r="B41" s="124" t="s">
        <v>125</v>
      </c>
      <c r="C41" s="125" t="s">
        <v>126</v>
      </c>
      <c r="D41" s="122" t="s">
        <v>127</v>
      </c>
      <c r="E41" s="128" t="s">
        <v>128</v>
      </c>
      <c r="F41" s="127">
        <v>1189.69</v>
      </c>
      <c r="G41" s="127">
        <v>261.73</v>
      </c>
      <c r="H41" s="127">
        <v>64.79</v>
      </c>
      <c r="I41" s="127">
        <v>10.59</v>
      </c>
      <c r="J41" s="127">
        <v>18652.91</v>
      </c>
      <c r="K41" s="127">
        <v>4103.61</v>
      </c>
      <c r="L41" s="127">
        <v>1015.83</v>
      </c>
      <c r="M41" s="127">
        <v>166.04</v>
      </c>
    </row>
    <row r="42" spans="1:13" ht="43.5" customHeight="1">
      <c r="A42" s="120">
        <v>6</v>
      </c>
      <c r="B42" s="124" t="s">
        <v>129</v>
      </c>
      <c r="C42" s="125" t="s">
        <v>130</v>
      </c>
      <c r="D42" s="122" t="s">
        <v>131</v>
      </c>
      <c r="E42" s="128" t="s">
        <v>132</v>
      </c>
      <c r="F42" s="127">
        <v>8308.42</v>
      </c>
      <c r="G42" s="127">
        <v>566.22</v>
      </c>
      <c r="H42" s="127">
        <v>1652.84</v>
      </c>
      <c r="I42" s="127">
        <v>254.13</v>
      </c>
      <c r="J42" s="127">
        <v>129860.6</v>
      </c>
      <c r="K42" s="127">
        <v>8850.02</v>
      </c>
      <c r="L42" s="127">
        <v>25833.89</v>
      </c>
      <c r="M42" s="127">
        <v>3972.05</v>
      </c>
    </row>
    <row r="43" spans="1:13" ht="43.5" customHeight="1">
      <c r="A43" s="120">
        <v>7</v>
      </c>
      <c r="B43" s="124" t="s">
        <v>133</v>
      </c>
      <c r="C43" s="125" t="s">
        <v>134</v>
      </c>
      <c r="D43" s="122" t="s">
        <v>131</v>
      </c>
      <c r="E43" s="128" t="s">
        <v>135</v>
      </c>
      <c r="F43" s="127">
        <v>13734.59</v>
      </c>
      <c r="G43" s="127">
        <v>618.54</v>
      </c>
      <c r="H43" s="127">
        <v>1692.32</v>
      </c>
      <c r="I43" s="127">
        <v>254.13</v>
      </c>
      <c r="J43" s="127">
        <v>27606.53</v>
      </c>
      <c r="K43" s="127">
        <v>1243.27</v>
      </c>
      <c r="L43" s="127">
        <v>3401.56</v>
      </c>
      <c r="M43" s="127">
        <v>510.8</v>
      </c>
    </row>
    <row r="44" spans="1:13" ht="43.5" customHeight="1">
      <c r="A44" s="120">
        <v>8</v>
      </c>
      <c r="B44" s="124" t="s">
        <v>136</v>
      </c>
      <c r="C44" s="125" t="s">
        <v>137</v>
      </c>
      <c r="D44" s="122" t="s">
        <v>131</v>
      </c>
      <c r="E44" s="128" t="s">
        <v>138</v>
      </c>
      <c r="F44" s="127">
        <v>27027.25</v>
      </c>
      <c r="G44" s="127">
        <v>1221.9</v>
      </c>
      <c r="H44" s="127">
        <v>3181.1</v>
      </c>
      <c r="I44" s="127">
        <v>459.86</v>
      </c>
      <c r="J44" s="127">
        <v>96487.28</v>
      </c>
      <c r="K44" s="127">
        <v>4362.18</v>
      </c>
      <c r="L44" s="127">
        <v>11356.53</v>
      </c>
      <c r="M44" s="127">
        <v>1641.7</v>
      </c>
    </row>
    <row r="45" spans="1:13" ht="43.5" customHeight="1">
      <c r="A45" s="120">
        <v>9</v>
      </c>
      <c r="B45" s="124" t="s">
        <v>139</v>
      </c>
      <c r="C45" s="125" t="s">
        <v>140</v>
      </c>
      <c r="D45" s="122" t="s">
        <v>131</v>
      </c>
      <c r="E45" s="128" t="s">
        <v>141</v>
      </c>
      <c r="F45" s="127">
        <v>36158.57</v>
      </c>
      <c r="G45" s="127">
        <v>1653.35</v>
      </c>
      <c r="H45" s="127">
        <v>4050.13</v>
      </c>
      <c r="I45" s="127">
        <v>568.43</v>
      </c>
      <c r="J45" s="127">
        <v>9762.81</v>
      </c>
      <c r="K45" s="127">
        <v>446.4</v>
      </c>
      <c r="L45" s="127">
        <v>1093.54</v>
      </c>
      <c r="M45" s="127">
        <v>153.48</v>
      </c>
    </row>
    <row r="46" spans="1:13" ht="55.5" customHeight="1">
      <c r="A46" s="120">
        <v>10</v>
      </c>
      <c r="B46" s="124" t="s">
        <v>142</v>
      </c>
      <c r="C46" s="125" t="s">
        <v>143</v>
      </c>
      <c r="D46" s="122" t="s">
        <v>144</v>
      </c>
      <c r="E46" s="126">
        <v>13</v>
      </c>
      <c r="F46" s="127">
        <v>797.88</v>
      </c>
      <c r="G46" s="127">
        <v>192.25</v>
      </c>
      <c r="H46" s="127">
        <v>99.03</v>
      </c>
      <c r="I46" s="127"/>
      <c r="J46" s="127">
        <v>10372.44</v>
      </c>
      <c r="K46" s="127">
        <v>2499.25</v>
      </c>
      <c r="L46" s="127">
        <v>1287.39</v>
      </c>
      <c r="M46" s="127"/>
    </row>
    <row r="47" spans="1:13" ht="24" customHeight="1">
      <c r="A47" s="120">
        <v>11</v>
      </c>
      <c r="B47" s="124" t="s">
        <v>145</v>
      </c>
      <c r="C47" s="125" t="s">
        <v>146</v>
      </c>
      <c r="D47" s="122" t="s">
        <v>147</v>
      </c>
      <c r="E47" s="126">
        <v>13</v>
      </c>
      <c r="F47" s="127">
        <v>395.06</v>
      </c>
      <c r="G47" s="127"/>
      <c r="H47" s="127"/>
      <c r="I47" s="127"/>
      <c r="J47" s="127">
        <v>5135.78</v>
      </c>
      <c r="K47" s="127"/>
      <c r="L47" s="127"/>
      <c r="M47" s="127"/>
    </row>
    <row r="48" spans="1:13" ht="55.5" customHeight="1">
      <c r="A48" s="120">
        <v>12</v>
      </c>
      <c r="B48" s="124" t="s">
        <v>148</v>
      </c>
      <c r="C48" s="125" t="s">
        <v>149</v>
      </c>
      <c r="D48" s="122" t="s">
        <v>144</v>
      </c>
      <c r="E48" s="126">
        <v>2</v>
      </c>
      <c r="F48" s="127">
        <v>1410.36</v>
      </c>
      <c r="G48" s="127">
        <v>278.46</v>
      </c>
      <c r="H48" s="127">
        <v>137.1</v>
      </c>
      <c r="I48" s="127"/>
      <c r="J48" s="127">
        <v>2820.72</v>
      </c>
      <c r="K48" s="127">
        <v>556.92</v>
      </c>
      <c r="L48" s="127">
        <v>274.2</v>
      </c>
      <c r="M48" s="127"/>
    </row>
    <row r="49" spans="1:13" ht="24" customHeight="1">
      <c r="A49" s="120">
        <v>13</v>
      </c>
      <c r="B49" s="124" t="s">
        <v>150</v>
      </c>
      <c r="C49" s="125" t="s">
        <v>151</v>
      </c>
      <c r="D49" s="122" t="s">
        <v>147</v>
      </c>
      <c r="E49" s="126">
        <v>2</v>
      </c>
      <c r="F49" s="127">
        <v>940.88</v>
      </c>
      <c r="G49" s="127"/>
      <c r="H49" s="127"/>
      <c r="I49" s="127"/>
      <c r="J49" s="127">
        <v>1881.76</v>
      </c>
      <c r="K49" s="127"/>
      <c r="L49" s="127"/>
      <c r="M49" s="127"/>
    </row>
    <row r="50" spans="1:13" ht="55.5" customHeight="1">
      <c r="A50" s="120">
        <v>14</v>
      </c>
      <c r="B50" s="124" t="s">
        <v>152</v>
      </c>
      <c r="C50" s="125" t="s">
        <v>153</v>
      </c>
      <c r="D50" s="122" t="s">
        <v>144</v>
      </c>
      <c r="E50" s="126">
        <v>1</v>
      </c>
      <c r="F50" s="127">
        <v>4028.14</v>
      </c>
      <c r="G50" s="127">
        <v>623.03</v>
      </c>
      <c r="H50" s="127">
        <v>1061.49</v>
      </c>
      <c r="I50" s="127">
        <v>116.69</v>
      </c>
      <c r="J50" s="127">
        <v>4028.14</v>
      </c>
      <c r="K50" s="127">
        <v>623.03</v>
      </c>
      <c r="L50" s="127">
        <v>1061.49</v>
      </c>
      <c r="M50" s="127">
        <v>116.69</v>
      </c>
    </row>
    <row r="51" spans="1:13" ht="24" customHeight="1">
      <c r="A51" s="120">
        <v>15</v>
      </c>
      <c r="B51" s="124" t="s">
        <v>154</v>
      </c>
      <c r="C51" s="125" t="s">
        <v>155</v>
      </c>
      <c r="D51" s="122" t="s">
        <v>147</v>
      </c>
      <c r="E51" s="126">
        <v>1</v>
      </c>
      <c r="F51" s="127">
        <v>2511.89</v>
      </c>
      <c r="G51" s="127"/>
      <c r="H51" s="127"/>
      <c r="I51" s="127"/>
      <c r="J51" s="127">
        <v>2511.89</v>
      </c>
      <c r="K51" s="127"/>
      <c r="L51" s="127"/>
      <c r="M51" s="127"/>
    </row>
    <row r="52" spans="1:13" ht="67.5" customHeight="1">
      <c r="A52" s="120">
        <v>16</v>
      </c>
      <c r="B52" s="124" t="s">
        <v>156</v>
      </c>
      <c r="C52" s="125" t="s">
        <v>157</v>
      </c>
      <c r="D52" s="122" t="s">
        <v>158</v>
      </c>
      <c r="E52" s="126">
        <v>7</v>
      </c>
      <c r="F52" s="127">
        <v>150.26</v>
      </c>
      <c r="G52" s="127">
        <v>41.91</v>
      </c>
      <c r="H52" s="127">
        <v>6.35</v>
      </c>
      <c r="I52" s="127"/>
      <c r="J52" s="127">
        <v>1051.82</v>
      </c>
      <c r="K52" s="127">
        <v>293.37</v>
      </c>
      <c r="L52" s="127">
        <v>44.45</v>
      </c>
      <c r="M52" s="127"/>
    </row>
    <row r="53" spans="1:13" ht="43.5" customHeight="1">
      <c r="A53" s="120">
        <v>17</v>
      </c>
      <c r="B53" s="124" t="s">
        <v>159</v>
      </c>
      <c r="C53" s="125" t="s">
        <v>160</v>
      </c>
      <c r="D53" s="122" t="s">
        <v>161</v>
      </c>
      <c r="E53" s="126">
        <v>26</v>
      </c>
      <c r="F53" s="127">
        <v>126.67</v>
      </c>
      <c r="G53" s="127">
        <v>12.89</v>
      </c>
      <c r="H53" s="127">
        <v>63.63</v>
      </c>
      <c r="I53" s="127">
        <v>10.17</v>
      </c>
      <c r="J53" s="127">
        <v>3293.42</v>
      </c>
      <c r="K53" s="127">
        <v>335.14</v>
      </c>
      <c r="L53" s="127">
        <v>1654.38</v>
      </c>
      <c r="M53" s="127">
        <v>264.42</v>
      </c>
    </row>
    <row r="54" spans="1:13" ht="43.5" customHeight="1">
      <c r="A54" s="120">
        <v>18</v>
      </c>
      <c r="B54" s="124" t="s">
        <v>162</v>
      </c>
      <c r="C54" s="125" t="s">
        <v>163</v>
      </c>
      <c r="D54" s="122" t="s">
        <v>161</v>
      </c>
      <c r="E54" s="126">
        <v>4</v>
      </c>
      <c r="F54" s="127">
        <v>174.81</v>
      </c>
      <c r="G54" s="127">
        <v>18.46</v>
      </c>
      <c r="H54" s="127">
        <v>89.08</v>
      </c>
      <c r="I54" s="127">
        <v>14.23</v>
      </c>
      <c r="J54" s="127">
        <v>699.24</v>
      </c>
      <c r="K54" s="127">
        <v>73.84</v>
      </c>
      <c r="L54" s="127">
        <v>356.32</v>
      </c>
      <c r="M54" s="127">
        <v>56.92</v>
      </c>
    </row>
    <row r="55" spans="1:13" ht="43.5" customHeight="1">
      <c r="A55" s="120">
        <v>19</v>
      </c>
      <c r="B55" s="124" t="s">
        <v>164</v>
      </c>
      <c r="C55" s="125" t="s">
        <v>165</v>
      </c>
      <c r="D55" s="122" t="s">
        <v>161</v>
      </c>
      <c r="E55" s="126">
        <v>2</v>
      </c>
      <c r="F55" s="127">
        <v>319</v>
      </c>
      <c r="G55" s="127">
        <v>36.22</v>
      </c>
      <c r="H55" s="127">
        <v>146.5</v>
      </c>
      <c r="I55" s="127">
        <v>23.18</v>
      </c>
      <c r="J55" s="127">
        <v>638</v>
      </c>
      <c r="K55" s="127">
        <v>72.44</v>
      </c>
      <c r="L55" s="127">
        <v>293</v>
      </c>
      <c r="M55" s="127">
        <v>46.36</v>
      </c>
    </row>
    <row r="56" spans="1:13" ht="43.5" customHeight="1">
      <c r="A56" s="120">
        <v>20</v>
      </c>
      <c r="B56" s="124" t="s">
        <v>166</v>
      </c>
      <c r="C56" s="125" t="s">
        <v>167</v>
      </c>
      <c r="D56" s="122" t="s">
        <v>168</v>
      </c>
      <c r="E56" s="126">
        <v>0.17800000000000002</v>
      </c>
      <c r="F56" s="127">
        <v>46377.07</v>
      </c>
      <c r="G56" s="127">
        <v>12322.85</v>
      </c>
      <c r="H56" s="127">
        <v>26567.76</v>
      </c>
      <c r="I56" s="127">
        <v>4194.49</v>
      </c>
      <c r="J56" s="127">
        <v>8255.12</v>
      </c>
      <c r="K56" s="127">
        <v>2193.47</v>
      </c>
      <c r="L56" s="127">
        <v>4729.06</v>
      </c>
      <c r="M56" s="127">
        <v>746.62</v>
      </c>
    </row>
    <row r="57" spans="1:13" ht="48" customHeight="1">
      <c r="A57" s="120">
        <v>21</v>
      </c>
      <c r="B57" s="124" t="s">
        <v>169</v>
      </c>
      <c r="C57" s="125" t="s">
        <v>170</v>
      </c>
      <c r="D57" s="122" t="s">
        <v>147</v>
      </c>
      <c r="E57" s="126">
        <v>52</v>
      </c>
      <c r="F57" s="127">
        <v>47.29</v>
      </c>
      <c r="G57" s="127"/>
      <c r="H57" s="127"/>
      <c r="I57" s="127"/>
      <c r="J57" s="127">
        <v>2459.08</v>
      </c>
      <c r="K57" s="127"/>
      <c r="L57" s="127"/>
      <c r="M57" s="127"/>
    </row>
    <row r="58" spans="1:13" ht="48" customHeight="1">
      <c r="A58" s="120">
        <v>22</v>
      </c>
      <c r="B58" s="124" t="s">
        <v>171</v>
      </c>
      <c r="C58" s="125" t="s">
        <v>172</v>
      </c>
      <c r="D58" s="122" t="s">
        <v>147</v>
      </c>
      <c r="E58" s="126">
        <v>8</v>
      </c>
      <c r="F58" s="127">
        <v>74.11</v>
      </c>
      <c r="G58" s="127"/>
      <c r="H58" s="127"/>
      <c r="I58" s="127"/>
      <c r="J58" s="127">
        <v>592.88</v>
      </c>
      <c r="K58" s="127"/>
      <c r="L58" s="127"/>
      <c r="M58" s="127"/>
    </row>
    <row r="59" spans="1:13" ht="48" customHeight="1">
      <c r="A59" s="120">
        <v>23</v>
      </c>
      <c r="B59" s="124" t="s">
        <v>173</v>
      </c>
      <c r="C59" s="125" t="s">
        <v>174</v>
      </c>
      <c r="D59" s="122" t="s">
        <v>147</v>
      </c>
      <c r="E59" s="126">
        <v>4</v>
      </c>
      <c r="F59" s="127">
        <v>236.83</v>
      </c>
      <c r="G59" s="127"/>
      <c r="H59" s="127"/>
      <c r="I59" s="127"/>
      <c r="J59" s="127">
        <v>947.32</v>
      </c>
      <c r="K59" s="127"/>
      <c r="L59" s="127"/>
      <c r="M59" s="127"/>
    </row>
    <row r="60" spans="1:13" ht="48" customHeight="1">
      <c r="A60" s="120">
        <v>24</v>
      </c>
      <c r="B60" s="124" t="s">
        <v>175</v>
      </c>
      <c r="C60" s="125" t="s">
        <v>176</v>
      </c>
      <c r="D60" s="122" t="s">
        <v>147</v>
      </c>
      <c r="E60" s="126">
        <v>2</v>
      </c>
      <c r="F60" s="127">
        <v>381.51</v>
      </c>
      <c r="G60" s="127"/>
      <c r="H60" s="127"/>
      <c r="I60" s="127"/>
      <c r="J60" s="127">
        <v>763.02</v>
      </c>
      <c r="K60" s="127"/>
      <c r="L60" s="127"/>
      <c r="M60" s="127"/>
    </row>
    <row r="61" spans="1:13" ht="20.25" customHeight="1">
      <c r="A61" s="120">
        <v>25</v>
      </c>
      <c r="B61" s="124" t="s">
        <v>177</v>
      </c>
      <c r="C61" s="125" t="s">
        <v>178</v>
      </c>
      <c r="D61" s="122" t="s">
        <v>179</v>
      </c>
      <c r="E61" s="128" t="s">
        <v>180</v>
      </c>
      <c r="F61" s="127">
        <v>16100</v>
      </c>
      <c r="G61" s="127"/>
      <c r="H61" s="127"/>
      <c r="I61" s="127"/>
      <c r="J61" s="127">
        <v>547.4</v>
      </c>
      <c r="K61" s="127"/>
      <c r="L61" s="127"/>
      <c r="M61" s="127"/>
    </row>
    <row r="62" spans="1:13" ht="55.5" customHeight="1">
      <c r="A62" s="120">
        <v>26</v>
      </c>
      <c r="B62" s="124" t="s">
        <v>181</v>
      </c>
      <c r="C62" s="125" t="s">
        <v>182</v>
      </c>
      <c r="D62" s="122" t="s">
        <v>183</v>
      </c>
      <c r="E62" s="128" t="s">
        <v>184</v>
      </c>
      <c r="F62" s="127">
        <v>168330.27</v>
      </c>
      <c r="G62" s="127">
        <v>15224.04</v>
      </c>
      <c r="H62" s="127">
        <v>16727.63</v>
      </c>
      <c r="I62" s="127">
        <v>2871.26</v>
      </c>
      <c r="J62" s="127">
        <v>9678.99</v>
      </c>
      <c r="K62" s="127">
        <v>875.38</v>
      </c>
      <c r="L62" s="127">
        <v>961.84</v>
      </c>
      <c r="M62" s="127">
        <v>165.1</v>
      </c>
    </row>
    <row r="63" spans="1:13" ht="55.5" customHeight="1">
      <c r="A63" s="120">
        <v>27</v>
      </c>
      <c r="B63" s="124" t="s">
        <v>185</v>
      </c>
      <c r="C63" s="125" t="s">
        <v>186</v>
      </c>
      <c r="D63" s="122" t="s">
        <v>183</v>
      </c>
      <c r="E63" s="128" t="s">
        <v>187</v>
      </c>
      <c r="F63" s="127">
        <v>284828.8</v>
      </c>
      <c r="G63" s="127">
        <v>15907.17</v>
      </c>
      <c r="H63" s="127">
        <v>28766.82</v>
      </c>
      <c r="I63" s="127">
        <v>4828.43</v>
      </c>
      <c r="J63" s="127">
        <v>13443.92</v>
      </c>
      <c r="K63" s="127">
        <v>750.82</v>
      </c>
      <c r="L63" s="127">
        <v>1357.79</v>
      </c>
      <c r="M63" s="127">
        <v>227.9</v>
      </c>
    </row>
    <row r="64" spans="1:13" ht="55.5" customHeight="1">
      <c r="A64" s="120">
        <v>28</v>
      </c>
      <c r="B64" s="124" t="s">
        <v>188</v>
      </c>
      <c r="C64" s="125" t="s">
        <v>189</v>
      </c>
      <c r="D64" s="122" t="s">
        <v>183</v>
      </c>
      <c r="E64" s="128" t="s">
        <v>190</v>
      </c>
      <c r="F64" s="127">
        <v>484608.31</v>
      </c>
      <c r="G64" s="127">
        <v>19322.82</v>
      </c>
      <c r="H64" s="127">
        <v>38289.91</v>
      </c>
      <c r="I64" s="127">
        <v>6544.23</v>
      </c>
      <c r="J64" s="127">
        <v>3876.87</v>
      </c>
      <c r="K64" s="127">
        <v>154.58</v>
      </c>
      <c r="L64" s="127">
        <v>306.32</v>
      </c>
      <c r="M64" s="127">
        <v>52.35</v>
      </c>
    </row>
    <row r="65" spans="1:13" ht="55.5" customHeight="1">
      <c r="A65" s="120">
        <v>29</v>
      </c>
      <c r="B65" s="124" t="s">
        <v>191</v>
      </c>
      <c r="C65" s="125" t="s">
        <v>192</v>
      </c>
      <c r="D65" s="122" t="s">
        <v>193</v>
      </c>
      <c r="E65" s="126">
        <v>5</v>
      </c>
      <c r="F65" s="127">
        <v>75.16</v>
      </c>
      <c r="G65" s="127">
        <v>67.28</v>
      </c>
      <c r="H65" s="127"/>
      <c r="I65" s="127"/>
      <c r="J65" s="127">
        <v>375.8</v>
      </c>
      <c r="K65" s="127">
        <v>336.4</v>
      </c>
      <c r="L65" s="127"/>
      <c r="M65" s="127"/>
    </row>
    <row r="66" spans="1:13" ht="55.5" customHeight="1">
      <c r="A66" s="120">
        <v>30</v>
      </c>
      <c r="B66" s="124" t="s">
        <v>194</v>
      </c>
      <c r="C66" s="125" t="s">
        <v>195</v>
      </c>
      <c r="D66" s="122" t="s">
        <v>193</v>
      </c>
      <c r="E66" s="126">
        <v>3</v>
      </c>
      <c r="F66" s="127">
        <v>98.36</v>
      </c>
      <c r="G66" s="127">
        <v>85.82</v>
      </c>
      <c r="H66" s="127"/>
      <c r="I66" s="127"/>
      <c r="J66" s="127">
        <v>295.08</v>
      </c>
      <c r="K66" s="127">
        <v>257.46</v>
      </c>
      <c r="L66" s="127"/>
      <c r="M66" s="127"/>
    </row>
    <row r="67" spans="1:13" ht="43.5" customHeight="1">
      <c r="A67" s="120">
        <v>31</v>
      </c>
      <c r="B67" s="124" t="s">
        <v>196</v>
      </c>
      <c r="C67" s="125" t="s">
        <v>197</v>
      </c>
      <c r="D67" s="122" t="s">
        <v>198</v>
      </c>
      <c r="E67" s="126">
        <v>7</v>
      </c>
      <c r="F67" s="127">
        <v>455.64</v>
      </c>
      <c r="G67" s="127">
        <v>45.51</v>
      </c>
      <c r="H67" s="127">
        <v>109.43</v>
      </c>
      <c r="I67" s="127">
        <v>10.17</v>
      </c>
      <c r="J67" s="127">
        <v>3189.48</v>
      </c>
      <c r="K67" s="127">
        <v>318.57</v>
      </c>
      <c r="L67" s="127">
        <v>766.01</v>
      </c>
      <c r="M67" s="127">
        <v>71.19</v>
      </c>
    </row>
    <row r="68" spans="1:13" ht="48" customHeight="1">
      <c r="A68" s="120">
        <v>32</v>
      </c>
      <c r="B68" s="124" t="s">
        <v>199</v>
      </c>
      <c r="C68" s="125" t="s">
        <v>200</v>
      </c>
      <c r="D68" s="122" t="s">
        <v>201</v>
      </c>
      <c r="E68" s="128" t="s">
        <v>202</v>
      </c>
      <c r="F68" s="127">
        <v>92061.79</v>
      </c>
      <c r="G68" s="127">
        <v>4411.8</v>
      </c>
      <c r="H68" s="127">
        <v>3137.89</v>
      </c>
      <c r="I68" s="127">
        <v>731.88</v>
      </c>
      <c r="J68" s="127">
        <v>125204.03</v>
      </c>
      <c r="K68" s="127">
        <v>6000.05</v>
      </c>
      <c r="L68" s="127">
        <v>4267.53</v>
      </c>
      <c r="M68" s="127">
        <v>995.36</v>
      </c>
    </row>
    <row r="69" spans="1:13" ht="43.5" customHeight="1">
      <c r="A69" s="120">
        <v>33</v>
      </c>
      <c r="B69" s="124" t="s">
        <v>203</v>
      </c>
      <c r="C69" s="125" t="s">
        <v>204</v>
      </c>
      <c r="D69" s="122" t="s">
        <v>205</v>
      </c>
      <c r="E69" s="126">
        <v>0.16</v>
      </c>
      <c r="F69" s="127">
        <v>1762.64</v>
      </c>
      <c r="G69" s="127">
        <v>490.53</v>
      </c>
      <c r="H69" s="127">
        <v>145.2</v>
      </c>
      <c r="I69" s="127">
        <v>8.95</v>
      </c>
      <c r="J69" s="127">
        <v>282.02</v>
      </c>
      <c r="K69" s="127">
        <v>78.48</v>
      </c>
      <c r="L69" s="127">
        <v>23.23</v>
      </c>
      <c r="M69" s="127">
        <v>1.43</v>
      </c>
    </row>
    <row r="70" spans="1:13" ht="43.5" customHeight="1">
      <c r="A70" s="120">
        <v>34</v>
      </c>
      <c r="B70" s="124" t="s">
        <v>206</v>
      </c>
      <c r="C70" s="125" t="s">
        <v>207</v>
      </c>
      <c r="D70" s="122" t="s">
        <v>158</v>
      </c>
      <c r="E70" s="126">
        <v>26</v>
      </c>
      <c r="F70" s="127">
        <v>48.91</v>
      </c>
      <c r="G70" s="127">
        <v>19.35</v>
      </c>
      <c r="H70" s="127"/>
      <c r="I70" s="127"/>
      <c r="J70" s="127">
        <v>1271.66</v>
      </c>
      <c r="K70" s="127">
        <v>503.1</v>
      </c>
      <c r="L70" s="127"/>
      <c r="M70" s="127"/>
    </row>
    <row r="71" spans="1:13" ht="24" customHeight="1">
      <c r="A71" s="120">
        <v>35</v>
      </c>
      <c r="B71" s="124" t="s">
        <v>208</v>
      </c>
      <c r="C71" s="125" t="s">
        <v>209</v>
      </c>
      <c r="D71" s="122" t="s">
        <v>147</v>
      </c>
      <c r="E71" s="126">
        <v>26</v>
      </c>
      <c r="F71" s="127">
        <v>246.36</v>
      </c>
      <c r="G71" s="127"/>
      <c r="H71" s="127"/>
      <c r="I71" s="127"/>
      <c r="J71" s="127">
        <v>6405.36</v>
      </c>
      <c r="K71" s="127"/>
      <c r="L71" s="127"/>
      <c r="M71" s="127"/>
    </row>
    <row r="72" spans="1:13" ht="60.75" customHeight="1">
      <c r="A72" s="120">
        <v>36</v>
      </c>
      <c r="B72" s="124" t="s">
        <v>210</v>
      </c>
      <c r="C72" s="125" t="s">
        <v>211</v>
      </c>
      <c r="D72" s="122" t="s">
        <v>212</v>
      </c>
      <c r="E72" s="128" t="s">
        <v>213</v>
      </c>
      <c r="F72" s="127">
        <v>392.04</v>
      </c>
      <c r="G72" s="127">
        <v>65.41</v>
      </c>
      <c r="H72" s="127">
        <v>326.63</v>
      </c>
      <c r="I72" s="127">
        <v>30.63</v>
      </c>
      <c r="J72" s="127">
        <v>28.23</v>
      </c>
      <c r="K72" s="127">
        <v>4.71</v>
      </c>
      <c r="L72" s="127">
        <v>23.52</v>
      </c>
      <c r="M72" s="127">
        <v>2.21</v>
      </c>
    </row>
    <row r="73" spans="1:13" ht="12.75" customHeight="1">
      <c r="A73" s="120">
        <v>37</v>
      </c>
      <c r="B73" s="124" t="s">
        <v>214</v>
      </c>
      <c r="C73" s="125" t="s">
        <v>215</v>
      </c>
      <c r="D73" s="122" t="s">
        <v>216</v>
      </c>
      <c r="E73" s="126">
        <v>0.072</v>
      </c>
      <c r="F73" s="127">
        <v>495.08</v>
      </c>
      <c r="G73" s="127"/>
      <c r="H73" s="127"/>
      <c r="I73" s="127"/>
      <c r="J73" s="127">
        <v>35.65</v>
      </c>
      <c r="K73" s="127"/>
      <c r="L73" s="127"/>
      <c r="M73" s="127"/>
    </row>
    <row r="74" spans="1:13" ht="55.5" customHeight="1">
      <c r="A74" s="120">
        <v>38</v>
      </c>
      <c r="B74" s="124" t="s">
        <v>217</v>
      </c>
      <c r="C74" s="125" t="s">
        <v>218</v>
      </c>
      <c r="D74" s="122" t="s">
        <v>131</v>
      </c>
      <c r="E74" s="126">
        <v>2.92</v>
      </c>
      <c r="F74" s="127">
        <v>45.63</v>
      </c>
      <c r="G74" s="127">
        <v>12.39</v>
      </c>
      <c r="H74" s="127">
        <v>33.24</v>
      </c>
      <c r="I74" s="127">
        <v>6.05</v>
      </c>
      <c r="J74" s="127">
        <v>133.24</v>
      </c>
      <c r="K74" s="127">
        <v>36.18</v>
      </c>
      <c r="L74" s="127">
        <v>97.06</v>
      </c>
      <c r="M74" s="127">
        <v>17.67</v>
      </c>
    </row>
    <row r="75" spans="1:13" ht="55.5" customHeight="1">
      <c r="A75" s="120">
        <v>39</v>
      </c>
      <c r="B75" s="124" t="s">
        <v>219</v>
      </c>
      <c r="C75" s="125" t="s">
        <v>220</v>
      </c>
      <c r="D75" s="122" t="s">
        <v>221</v>
      </c>
      <c r="E75" s="126">
        <v>1</v>
      </c>
      <c r="F75" s="127">
        <v>545.66</v>
      </c>
      <c r="G75" s="127">
        <v>279.8</v>
      </c>
      <c r="H75" s="127">
        <v>157.58</v>
      </c>
      <c r="I75" s="127"/>
      <c r="J75" s="127">
        <v>545.66</v>
      </c>
      <c r="K75" s="127">
        <v>279.8</v>
      </c>
      <c r="L75" s="127">
        <v>157.58</v>
      </c>
      <c r="M75" s="127"/>
    </row>
    <row r="76" spans="1:13" ht="67.5" customHeight="1">
      <c r="A76" s="120">
        <v>40</v>
      </c>
      <c r="B76" s="124" t="s">
        <v>222</v>
      </c>
      <c r="C76" s="125" t="s">
        <v>223</v>
      </c>
      <c r="D76" s="122" t="s">
        <v>224</v>
      </c>
      <c r="E76" s="126">
        <v>0.01</v>
      </c>
      <c r="F76" s="127">
        <v>8649.09</v>
      </c>
      <c r="G76" s="127">
        <v>3340.17</v>
      </c>
      <c r="H76" s="127">
        <v>2279.41</v>
      </c>
      <c r="I76" s="127"/>
      <c r="J76" s="127">
        <v>86.49</v>
      </c>
      <c r="K76" s="127">
        <v>33.4</v>
      </c>
      <c r="L76" s="127">
        <v>22.79</v>
      </c>
      <c r="M76" s="127"/>
    </row>
    <row r="77" spans="1:13" ht="55.5" customHeight="1">
      <c r="A77" s="120">
        <v>41</v>
      </c>
      <c r="B77" s="124" t="s">
        <v>225</v>
      </c>
      <c r="C77" s="125" t="s">
        <v>226</v>
      </c>
      <c r="D77" s="122" t="s">
        <v>227</v>
      </c>
      <c r="E77" s="126">
        <v>2.92</v>
      </c>
      <c r="F77" s="127">
        <v>18.26</v>
      </c>
      <c r="G77" s="127">
        <v>3.63</v>
      </c>
      <c r="H77" s="127">
        <v>14.63</v>
      </c>
      <c r="I77" s="127">
        <v>1.82</v>
      </c>
      <c r="J77" s="127">
        <v>53.32</v>
      </c>
      <c r="K77" s="127">
        <v>10.6</v>
      </c>
      <c r="L77" s="127">
        <v>42.72</v>
      </c>
      <c r="M77" s="127">
        <v>5.31</v>
      </c>
    </row>
    <row r="78" spans="1:13" ht="55.5" customHeight="1">
      <c r="A78" s="120">
        <v>42</v>
      </c>
      <c r="B78" s="124" t="s">
        <v>228</v>
      </c>
      <c r="C78" s="125" t="s">
        <v>229</v>
      </c>
      <c r="D78" s="122" t="s">
        <v>227</v>
      </c>
      <c r="E78" s="128" t="s">
        <v>230</v>
      </c>
      <c r="F78" s="127">
        <v>13.72</v>
      </c>
      <c r="G78" s="127">
        <v>2.42</v>
      </c>
      <c r="H78" s="127">
        <v>11.3</v>
      </c>
      <c r="I78" s="127">
        <v>1.21</v>
      </c>
      <c r="J78" s="127">
        <v>214.44</v>
      </c>
      <c r="K78" s="127">
        <v>37.82</v>
      </c>
      <c r="L78" s="127">
        <v>176.62</v>
      </c>
      <c r="M78" s="127">
        <v>18.91</v>
      </c>
    </row>
    <row r="79" spans="1:13" ht="55.5" customHeight="1">
      <c r="A79" s="120">
        <v>43</v>
      </c>
      <c r="B79" s="124" t="s">
        <v>225</v>
      </c>
      <c r="C79" s="125" t="s">
        <v>231</v>
      </c>
      <c r="D79" s="122" t="s">
        <v>227</v>
      </c>
      <c r="E79" s="128" t="s">
        <v>135</v>
      </c>
      <c r="F79" s="127">
        <v>18.26</v>
      </c>
      <c r="G79" s="127">
        <v>3.63</v>
      </c>
      <c r="H79" s="127">
        <v>14.63</v>
      </c>
      <c r="I79" s="127">
        <v>1.82</v>
      </c>
      <c r="J79" s="127">
        <v>36.7</v>
      </c>
      <c r="K79" s="127">
        <v>7.3</v>
      </c>
      <c r="L79" s="127">
        <v>29.4</v>
      </c>
      <c r="M79" s="127">
        <v>3.66</v>
      </c>
    </row>
    <row r="80" spans="1:13" ht="55.5" customHeight="1">
      <c r="A80" s="120">
        <v>44</v>
      </c>
      <c r="B80" s="124" t="s">
        <v>232</v>
      </c>
      <c r="C80" s="125" t="s">
        <v>233</v>
      </c>
      <c r="D80" s="122" t="s">
        <v>227</v>
      </c>
      <c r="E80" s="128" t="s">
        <v>234</v>
      </c>
      <c r="F80" s="127">
        <v>25.12</v>
      </c>
      <c r="G80" s="127">
        <v>4.84</v>
      </c>
      <c r="H80" s="127">
        <v>20.28</v>
      </c>
      <c r="I80" s="127">
        <v>2.42</v>
      </c>
      <c r="J80" s="127">
        <v>96.46</v>
      </c>
      <c r="K80" s="127">
        <v>18.59</v>
      </c>
      <c r="L80" s="127">
        <v>77.87</v>
      </c>
      <c r="M80" s="127">
        <v>9.29</v>
      </c>
    </row>
    <row r="81" spans="1:13" ht="55.5" customHeight="1">
      <c r="A81" s="120">
        <v>45</v>
      </c>
      <c r="B81" s="124" t="s">
        <v>235</v>
      </c>
      <c r="C81" s="125" t="s">
        <v>236</v>
      </c>
      <c r="D81" s="122" t="s">
        <v>237</v>
      </c>
      <c r="E81" s="126">
        <v>0.08</v>
      </c>
      <c r="F81" s="127">
        <v>21329.04</v>
      </c>
      <c r="G81" s="127">
        <v>4854.43</v>
      </c>
      <c r="H81" s="127">
        <v>6263.42</v>
      </c>
      <c r="I81" s="127">
        <v>938.84</v>
      </c>
      <c r="J81" s="127">
        <v>1706.32</v>
      </c>
      <c r="K81" s="127">
        <v>388.35</v>
      </c>
      <c r="L81" s="127">
        <v>501.07</v>
      </c>
      <c r="M81" s="127">
        <v>75.11</v>
      </c>
    </row>
    <row r="82" spans="1:13" ht="36" customHeight="1">
      <c r="A82" s="120">
        <v>46</v>
      </c>
      <c r="B82" s="124" t="s">
        <v>238</v>
      </c>
      <c r="C82" s="125" t="s">
        <v>270</v>
      </c>
      <c r="D82" s="122" t="s">
        <v>147</v>
      </c>
      <c r="E82" s="126">
        <v>4</v>
      </c>
      <c r="F82" s="127">
        <v>188.93</v>
      </c>
      <c r="G82" s="127"/>
      <c r="H82" s="127"/>
      <c r="I82" s="127"/>
      <c r="J82" s="127">
        <v>755.72</v>
      </c>
      <c r="K82" s="127"/>
      <c r="L82" s="127"/>
      <c r="M82" s="127"/>
    </row>
    <row r="83" spans="1:13" ht="43.5" customHeight="1">
      <c r="A83" s="120">
        <v>47</v>
      </c>
      <c r="B83" s="124" t="s">
        <v>239</v>
      </c>
      <c r="C83" s="125" t="s">
        <v>240</v>
      </c>
      <c r="D83" s="122" t="s">
        <v>241</v>
      </c>
      <c r="E83" s="126">
        <v>0.01</v>
      </c>
      <c r="F83" s="127">
        <v>32200.03</v>
      </c>
      <c r="G83" s="127">
        <v>26653.5</v>
      </c>
      <c r="H83" s="127">
        <v>611.75</v>
      </c>
      <c r="I83" s="127">
        <v>2.78</v>
      </c>
      <c r="J83" s="127">
        <v>322</v>
      </c>
      <c r="K83" s="127">
        <v>266.54</v>
      </c>
      <c r="L83" s="127">
        <v>6.12</v>
      </c>
      <c r="M83" s="127">
        <v>0.03</v>
      </c>
    </row>
    <row r="84" spans="1:13" ht="24" customHeight="1">
      <c r="A84" s="120">
        <v>48</v>
      </c>
      <c r="B84" s="124" t="s">
        <v>242</v>
      </c>
      <c r="C84" s="125" t="s">
        <v>275</v>
      </c>
      <c r="D84" s="122" t="s">
        <v>147</v>
      </c>
      <c r="E84" s="126">
        <v>1</v>
      </c>
      <c r="F84" s="127">
        <v>446.64</v>
      </c>
      <c r="G84" s="127"/>
      <c r="H84" s="127"/>
      <c r="I84" s="127"/>
      <c r="J84" s="127">
        <v>446.64</v>
      </c>
      <c r="K84" s="127"/>
      <c r="L84" s="127"/>
      <c r="M84" s="127"/>
    </row>
    <row r="85" spans="1:13" ht="72.75" customHeight="1">
      <c r="A85" s="120">
        <v>49</v>
      </c>
      <c r="B85" s="124" t="s">
        <v>243</v>
      </c>
      <c r="C85" s="125" t="s">
        <v>271</v>
      </c>
      <c r="D85" s="122" t="s">
        <v>244</v>
      </c>
      <c r="E85" s="128" t="s">
        <v>245</v>
      </c>
      <c r="F85" s="127">
        <v>1131.42</v>
      </c>
      <c r="G85" s="127">
        <v>355.34</v>
      </c>
      <c r="H85" s="127">
        <v>29.62</v>
      </c>
      <c r="I85" s="127">
        <v>0.6000000000000001</v>
      </c>
      <c r="J85" s="127">
        <v>40.84</v>
      </c>
      <c r="K85" s="127">
        <v>12.83</v>
      </c>
      <c r="L85" s="127">
        <v>1.07</v>
      </c>
      <c r="M85" s="127">
        <v>0.02</v>
      </c>
    </row>
    <row r="86" spans="1:13" ht="72.75" customHeight="1">
      <c r="A86" s="120">
        <v>50</v>
      </c>
      <c r="B86" s="124" t="s">
        <v>246</v>
      </c>
      <c r="C86" s="125" t="s">
        <v>272</v>
      </c>
      <c r="D86" s="122" t="s">
        <v>244</v>
      </c>
      <c r="E86" s="126">
        <v>0.0361</v>
      </c>
      <c r="F86" s="127">
        <v>1759.72</v>
      </c>
      <c r="G86" s="127">
        <v>140.84</v>
      </c>
      <c r="H86" s="127">
        <v>22.84</v>
      </c>
      <c r="I86" s="127">
        <v>0.6000000000000001</v>
      </c>
      <c r="J86" s="127">
        <v>63.53</v>
      </c>
      <c r="K86" s="127">
        <v>5.08</v>
      </c>
      <c r="L86" s="127">
        <v>0.82</v>
      </c>
      <c r="M86" s="127">
        <v>0.02</v>
      </c>
    </row>
    <row r="87" spans="1:13" ht="12.75" customHeight="1">
      <c r="A87" s="171" t="s">
        <v>73</v>
      </c>
      <c r="B87" s="171"/>
      <c r="C87" s="171"/>
      <c r="D87" s="171"/>
      <c r="E87" s="171"/>
      <c r="F87" s="171"/>
      <c r="G87" s="171"/>
      <c r="H87" s="171"/>
      <c r="I87" s="171"/>
      <c r="J87" s="129">
        <v>496956.61</v>
      </c>
      <c r="K87" s="129">
        <v>36028.98</v>
      </c>
      <c r="L87" s="129">
        <v>61221</v>
      </c>
      <c r="M87" s="129">
        <v>9320.64</v>
      </c>
    </row>
    <row r="88" spans="1:13" ht="12.75" customHeight="1">
      <c r="A88" s="171" t="s">
        <v>74</v>
      </c>
      <c r="B88" s="171"/>
      <c r="C88" s="171"/>
      <c r="D88" s="171"/>
      <c r="E88" s="171"/>
      <c r="F88" s="171"/>
      <c r="G88" s="171"/>
      <c r="H88" s="171"/>
      <c r="I88" s="171"/>
      <c r="J88" s="129">
        <v>59987.79</v>
      </c>
      <c r="K88" s="127"/>
      <c r="L88" s="127"/>
      <c r="M88" s="127"/>
    </row>
    <row r="89" spans="1:13" ht="12.75" customHeight="1">
      <c r="A89" s="171" t="s">
        <v>75</v>
      </c>
      <c r="B89" s="171"/>
      <c r="C89" s="171"/>
      <c r="D89" s="171"/>
      <c r="E89" s="171"/>
      <c r="F89" s="171"/>
      <c r="G89" s="171"/>
      <c r="H89" s="171"/>
      <c r="I89" s="171"/>
      <c r="J89" s="129">
        <v>38454.84</v>
      </c>
      <c r="K89" s="127"/>
      <c r="L89" s="127"/>
      <c r="M89" s="127"/>
    </row>
    <row r="90" spans="1:13" ht="12.75" customHeight="1">
      <c r="A90" s="172" t="s">
        <v>247</v>
      </c>
      <c r="B90" s="172"/>
      <c r="C90" s="172"/>
      <c r="D90" s="172"/>
      <c r="E90" s="172"/>
      <c r="F90" s="172"/>
      <c r="G90" s="172"/>
      <c r="H90" s="172"/>
      <c r="I90" s="172"/>
      <c r="J90" s="127"/>
      <c r="K90" s="127"/>
      <c r="L90" s="127"/>
      <c r="M90" s="127"/>
    </row>
    <row r="91" spans="1:13" ht="12.75" customHeight="1">
      <c r="A91" s="171" t="s">
        <v>248</v>
      </c>
      <c r="B91" s="171"/>
      <c r="C91" s="171"/>
      <c r="D91" s="171"/>
      <c r="E91" s="171"/>
      <c r="F91" s="171"/>
      <c r="G91" s="171"/>
      <c r="H91" s="171"/>
      <c r="I91" s="171"/>
      <c r="J91" s="129">
        <v>586438.59</v>
      </c>
      <c r="K91" s="127"/>
      <c r="L91" s="127"/>
      <c r="M91" s="127"/>
    </row>
    <row r="92" spans="1:13" ht="12.75" customHeight="1">
      <c r="A92" s="171" t="s">
        <v>249</v>
      </c>
      <c r="B92" s="171"/>
      <c r="C92" s="171"/>
      <c r="D92" s="171"/>
      <c r="E92" s="171"/>
      <c r="F92" s="171"/>
      <c r="G92" s="171"/>
      <c r="H92" s="171"/>
      <c r="I92" s="171"/>
      <c r="J92" s="129">
        <v>8960.65</v>
      </c>
      <c r="K92" s="127"/>
      <c r="L92" s="127"/>
      <c r="M92" s="127"/>
    </row>
    <row r="93" spans="1:13" ht="12.75" customHeight="1">
      <c r="A93" s="171" t="s">
        <v>78</v>
      </c>
      <c r="B93" s="171"/>
      <c r="C93" s="171"/>
      <c r="D93" s="171"/>
      <c r="E93" s="171"/>
      <c r="F93" s="171"/>
      <c r="G93" s="171"/>
      <c r="H93" s="171"/>
      <c r="I93" s="171"/>
      <c r="J93" s="129">
        <v>595399.24</v>
      </c>
      <c r="K93" s="127"/>
      <c r="L93" s="127"/>
      <c r="M93" s="127"/>
    </row>
    <row r="94" spans="1:13" ht="12.75" customHeight="1">
      <c r="A94" s="171" t="s">
        <v>79</v>
      </c>
      <c r="B94" s="171"/>
      <c r="C94" s="171"/>
      <c r="D94" s="171"/>
      <c r="E94" s="171"/>
      <c r="F94" s="171"/>
      <c r="G94" s="171"/>
      <c r="H94" s="171"/>
      <c r="I94" s="171"/>
      <c r="J94" s="127"/>
      <c r="K94" s="127"/>
      <c r="L94" s="127"/>
      <c r="M94" s="127"/>
    </row>
    <row r="95" spans="1:13" ht="12.75" customHeight="1">
      <c r="A95" s="171" t="s">
        <v>250</v>
      </c>
      <c r="B95" s="171"/>
      <c r="C95" s="171"/>
      <c r="D95" s="171"/>
      <c r="E95" s="171"/>
      <c r="F95" s="171"/>
      <c r="G95" s="171"/>
      <c r="H95" s="171"/>
      <c r="I95" s="171"/>
      <c r="J95" s="129">
        <v>399706.63</v>
      </c>
      <c r="K95" s="127"/>
      <c r="L95" s="127"/>
      <c r="M95" s="127"/>
    </row>
    <row r="96" spans="1:13" ht="12.75" customHeight="1">
      <c r="A96" s="171" t="s">
        <v>80</v>
      </c>
      <c r="B96" s="171"/>
      <c r="C96" s="171"/>
      <c r="D96" s="171"/>
      <c r="E96" s="171"/>
      <c r="F96" s="171"/>
      <c r="G96" s="171"/>
      <c r="H96" s="171"/>
      <c r="I96" s="171"/>
      <c r="J96" s="129">
        <v>61221</v>
      </c>
      <c r="K96" s="127"/>
      <c r="L96" s="127"/>
      <c r="M96" s="127"/>
    </row>
    <row r="97" spans="1:13" ht="12.75" customHeight="1">
      <c r="A97" s="171" t="s">
        <v>81</v>
      </c>
      <c r="B97" s="171"/>
      <c r="C97" s="171"/>
      <c r="D97" s="171"/>
      <c r="E97" s="171"/>
      <c r="F97" s="171"/>
      <c r="G97" s="171"/>
      <c r="H97" s="171"/>
      <c r="I97" s="171"/>
      <c r="J97" s="129">
        <v>45349.62</v>
      </c>
      <c r="K97" s="127"/>
      <c r="L97" s="127"/>
      <c r="M97" s="127"/>
    </row>
    <row r="98" spans="1:13" ht="12.75" customHeight="1">
      <c r="A98" s="171" t="s">
        <v>82</v>
      </c>
      <c r="B98" s="171"/>
      <c r="C98" s="171"/>
      <c r="D98" s="171"/>
      <c r="E98" s="171"/>
      <c r="F98" s="171"/>
      <c r="G98" s="171"/>
      <c r="H98" s="171"/>
      <c r="I98" s="171"/>
      <c r="J98" s="129">
        <v>59987.79</v>
      </c>
      <c r="K98" s="127"/>
      <c r="L98" s="127"/>
      <c r="M98" s="127"/>
    </row>
    <row r="99" spans="1:13" ht="12.75" customHeight="1">
      <c r="A99" s="171" t="s">
        <v>83</v>
      </c>
      <c r="B99" s="171"/>
      <c r="C99" s="171"/>
      <c r="D99" s="171"/>
      <c r="E99" s="171"/>
      <c r="F99" s="171"/>
      <c r="G99" s="171"/>
      <c r="H99" s="171"/>
      <c r="I99" s="171"/>
      <c r="J99" s="129">
        <v>38454.84</v>
      </c>
      <c r="K99" s="127"/>
      <c r="L99" s="127"/>
      <c r="M99" s="127"/>
    </row>
    <row r="100" spans="1:13" ht="12.75" customHeight="1">
      <c r="A100" s="172" t="s">
        <v>251</v>
      </c>
      <c r="B100" s="172"/>
      <c r="C100" s="172"/>
      <c r="D100" s="172"/>
      <c r="E100" s="172"/>
      <c r="F100" s="172"/>
      <c r="G100" s="172"/>
      <c r="H100" s="172"/>
      <c r="I100" s="172"/>
      <c r="J100" s="130">
        <v>595399.24</v>
      </c>
      <c r="K100" s="127"/>
      <c r="L100" s="127"/>
      <c r="M100" s="127"/>
    </row>
    <row r="101" spans="1:13" ht="12.75" customHeight="1">
      <c r="A101" s="173" t="s">
        <v>85</v>
      </c>
      <c r="B101" s="173"/>
      <c r="C101" s="173"/>
      <c r="D101" s="173"/>
      <c r="E101" s="173"/>
      <c r="F101" s="173"/>
      <c r="G101" s="173"/>
      <c r="H101" s="173"/>
      <c r="I101" s="173"/>
      <c r="J101" s="173"/>
      <c r="K101" s="173"/>
      <c r="L101" s="173"/>
      <c r="M101" s="173"/>
    </row>
    <row r="102" spans="1:13" ht="12.75" customHeight="1">
      <c r="A102" s="171" t="s">
        <v>86</v>
      </c>
      <c r="B102" s="171"/>
      <c r="C102" s="171"/>
      <c r="D102" s="171"/>
      <c r="E102" s="171"/>
      <c r="F102" s="171"/>
      <c r="G102" s="171"/>
      <c r="H102" s="171"/>
      <c r="I102" s="171"/>
      <c r="J102" s="129">
        <v>524819.98</v>
      </c>
      <c r="K102" s="129">
        <v>38646.23</v>
      </c>
      <c r="L102" s="129">
        <v>86467.12</v>
      </c>
      <c r="M102" s="129">
        <v>14023.37</v>
      </c>
    </row>
    <row r="103" spans="1:13" ht="12.75" customHeight="1">
      <c r="A103" s="171" t="s">
        <v>74</v>
      </c>
      <c r="B103" s="171"/>
      <c r="C103" s="171"/>
      <c r="D103" s="171"/>
      <c r="E103" s="171"/>
      <c r="F103" s="171"/>
      <c r="G103" s="171"/>
      <c r="H103" s="171"/>
      <c r="I103" s="171"/>
      <c r="J103" s="129">
        <v>67132.09</v>
      </c>
      <c r="K103" s="127"/>
      <c r="L103" s="127"/>
      <c r="M103" s="127"/>
    </row>
    <row r="104" spans="1:13" ht="12.75" customHeight="1">
      <c r="A104" s="171" t="s">
        <v>75</v>
      </c>
      <c r="B104" s="171"/>
      <c r="C104" s="171"/>
      <c r="D104" s="171"/>
      <c r="E104" s="171"/>
      <c r="F104" s="171"/>
      <c r="G104" s="171"/>
      <c r="H104" s="171"/>
      <c r="I104" s="171"/>
      <c r="J104" s="129">
        <v>42059.93</v>
      </c>
      <c r="K104" s="127"/>
      <c r="L104" s="127"/>
      <c r="M104" s="127"/>
    </row>
    <row r="105" spans="1:13" ht="12.75" customHeight="1">
      <c r="A105" s="172" t="s">
        <v>87</v>
      </c>
      <c r="B105" s="172"/>
      <c r="C105" s="172"/>
      <c r="D105" s="172"/>
      <c r="E105" s="172"/>
      <c r="F105" s="172"/>
      <c r="G105" s="172"/>
      <c r="H105" s="172"/>
      <c r="I105" s="172"/>
      <c r="J105" s="127"/>
      <c r="K105" s="127"/>
      <c r="L105" s="127"/>
      <c r="M105" s="127"/>
    </row>
    <row r="106" spans="1:13" ht="12.75" customHeight="1">
      <c r="A106" s="171" t="s">
        <v>248</v>
      </c>
      <c r="B106" s="171"/>
      <c r="C106" s="171"/>
      <c r="D106" s="171"/>
      <c r="E106" s="171"/>
      <c r="F106" s="171"/>
      <c r="G106" s="171"/>
      <c r="H106" s="171"/>
      <c r="I106" s="171"/>
      <c r="J106" s="129">
        <v>625051.35</v>
      </c>
      <c r="K106" s="127"/>
      <c r="L106" s="127"/>
      <c r="M106" s="127"/>
    </row>
    <row r="107" spans="1:13" ht="12.75" customHeight="1">
      <c r="A107" s="171" t="s">
        <v>249</v>
      </c>
      <c r="B107" s="171"/>
      <c r="C107" s="171"/>
      <c r="D107" s="171"/>
      <c r="E107" s="171"/>
      <c r="F107" s="171"/>
      <c r="G107" s="171"/>
      <c r="H107" s="171"/>
      <c r="I107" s="171"/>
      <c r="J107" s="129">
        <v>8960.65</v>
      </c>
      <c r="K107" s="127"/>
      <c r="L107" s="127"/>
      <c r="M107" s="127"/>
    </row>
    <row r="108" spans="1:13" ht="12.75" customHeight="1">
      <c r="A108" s="171" t="s">
        <v>78</v>
      </c>
      <c r="B108" s="171"/>
      <c r="C108" s="171"/>
      <c r="D108" s="171"/>
      <c r="E108" s="171"/>
      <c r="F108" s="171"/>
      <c r="G108" s="171"/>
      <c r="H108" s="171"/>
      <c r="I108" s="171"/>
      <c r="J108" s="129">
        <v>634012</v>
      </c>
      <c r="K108" s="127"/>
      <c r="L108" s="127"/>
      <c r="M108" s="127"/>
    </row>
    <row r="109" spans="1:13" ht="12.75" customHeight="1">
      <c r="A109" s="171" t="s">
        <v>79</v>
      </c>
      <c r="B109" s="171"/>
      <c r="C109" s="171"/>
      <c r="D109" s="171"/>
      <c r="E109" s="171"/>
      <c r="F109" s="171"/>
      <c r="G109" s="171"/>
      <c r="H109" s="171"/>
      <c r="I109" s="171"/>
      <c r="J109" s="127"/>
      <c r="K109" s="127"/>
      <c r="L109" s="127"/>
      <c r="M109" s="127"/>
    </row>
    <row r="110" spans="1:13" ht="12.75" customHeight="1">
      <c r="A110" s="171" t="s">
        <v>250</v>
      </c>
      <c r="B110" s="171"/>
      <c r="C110" s="171"/>
      <c r="D110" s="171"/>
      <c r="E110" s="171"/>
      <c r="F110" s="171"/>
      <c r="G110" s="171"/>
      <c r="H110" s="171"/>
      <c r="I110" s="171"/>
      <c r="J110" s="129">
        <v>399706.63</v>
      </c>
      <c r="K110" s="127"/>
      <c r="L110" s="127"/>
      <c r="M110" s="127"/>
    </row>
    <row r="111" spans="1:13" ht="12.75" customHeight="1">
      <c r="A111" s="171" t="s">
        <v>80</v>
      </c>
      <c r="B111" s="171"/>
      <c r="C111" s="171"/>
      <c r="D111" s="171"/>
      <c r="E111" s="171"/>
      <c r="F111" s="171"/>
      <c r="G111" s="171"/>
      <c r="H111" s="171"/>
      <c r="I111" s="171"/>
      <c r="J111" s="129">
        <v>86467.12</v>
      </c>
      <c r="K111" s="127"/>
      <c r="L111" s="127"/>
      <c r="M111" s="127"/>
    </row>
    <row r="112" spans="1:13" ht="12.75" customHeight="1">
      <c r="A112" s="171" t="s">
        <v>81</v>
      </c>
      <c r="B112" s="171"/>
      <c r="C112" s="171"/>
      <c r="D112" s="171"/>
      <c r="E112" s="171"/>
      <c r="F112" s="171"/>
      <c r="G112" s="171"/>
      <c r="H112" s="171"/>
      <c r="I112" s="171"/>
      <c r="J112" s="129">
        <v>52669.6</v>
      </c>
      <c r="K112" s="127"/>
      <c r="L112" s="127"/>
      <c r="M112" s="127"/>
    </row>
    <row r="113" spans="1:13" ht="12.75" customHeight="1">
      <c r="A113" s="171" t="s">
        <v>82</v>
      </c>
      <c r="B113" s="171"/>
      <c r="C113" s="171"/>
      <c r="D113" s="171"/>
      <c r="E113" s="171"/>
      <c r="F113" s="171"/>
      <c r="G113" s="171"/>
      <c r="H113" s="171"/>
      <c r="I113" s="171"/>
      <c r="J113" s="129">
        <v>67132.09</v>
      </c>
      <c r="K113" s="127"/>
      <c r="L113" s="127"/>
      <c r="M113" s="127"/>
    </row>
    <row r="114" spans="1:13" ht="12.75" customHeight="1">
      <c r="A114" s="171" t="s">
        <v>83</v>
      </c>
      <c r="B114" s="171"/>
      <c r="C114" s="171"/>
      <c r="D114" s="171"/>
      <c r="E114" s="171"/>
      <c r="F114" s="171"/>
      <c r="G114" s="171"/>
      <c r="H114" s="171"/>
      <c r="I114" s="171"/>
      <c r="J114" s="129">
        <v>42059.93</v>
      </c>
      <c r="K114" s="127"/>
      <c r="L114" s="127"/>
      <c r="M114" s="127"/>
    </row>
    <row r="115" spans="1:13" ht="12.75" customHeight="1">
      <c r="A115" s="172" t="s">
        <v>88</v>
      </c>
      <c r="B115" s="172"/>
      <c r="C115" s="172"/>
      <c r="D115" s="172"/>
      <c r="E115" s="172"/>
      <c r="F115" s="172"/>
      <c r="G115" s="172"/>
      <c r="H115" s="172"/>
      <c r="I115" s="172"/>
      <c r="J115" s="130">
        <v>634012</v>
      </c>
      <c r="K115" s="127"/>
      <c r="L115" s="127"/>
      <c r="M115" s="127"/>
    </row>
    <row r="119" spans="1:13" ht="12.75" customHeight="1">
      <c r="A119" s="174"/>
      <c r="B119" s="174"/>
      <c r="C119" s="174"/>
      <c r="D119" s="174"/>
      <c r="E119" s="174"/>
      <c r="F119" s="174"/>
      <c r="G119" s="174"/>
      <c r="H119" s="174"/>
      <c r="I119" s="174"/>
      <c r="J119" s="174"/>
      <c r="K119" s="174"/>
      <c r="L119" s="174"/>
      <c r="M119" s="174"/>
    </row>
    <row r="120" spans="1:13" ht="12.75" customHeight="1">
      <c r="A120" s="175"/>
      <c r="B120" s="175"/>
      <c r="C120" s="175"/>
      <c r="D120" s="175"/>
      <c r="E120" s="175"/>
      <c r="F120" s="175"/>
      <c r="G120" s="175"/>
      <c r="H120" s="175"/>
      <c r="I120" s="175"/>
      <c r="J120" s="175"/>
      <c r="K120" s="175"/>
      <c r="L120" s="175"/>
      <c r="M120" s="175"/>
    </row>
  </sheetData>
  <sheetProtection selectLockedCells="1" selectUnlockedCells="1"/>
  <mergeCells count="67">
    <mergeCell ref="A115:I115"/>
    <mergeCell ref="A119:M119"/>
    <mergeCell ref="A120:M120"/>
    <mergeCell ref="A109:I109"/>
    <mergeCell ref="A110:I110"/>
    <mergeCell ref="A111:I111"/>
    <mergeCell ref="A112:I112"/>
    <mergeCell ref="A113:I113"/>
    <mergeCell ref="A114:I114"/>
    <mergeCell ref="A103:I103"/>
    <mergeCell ref="A104:I104"/>
    <mergeCell ref="A105:I105"/>
    <mergeCell ref="A106:I106"/>
    <mergeCell ref="A107:I107"/>
    <mergeCell ref="A108:I108"/>
    <mergeCell ref="A97:I97"/>
    <mergeCell ref="A98:I98"/>
    <mergeCell ref="A99:I99"/>
    <mergeCell ref="A100:I100"/>
    <mergeCell ref="A101:M101"/>
    <mergeCell ref="A102:I102"/>
    <mergeCell ref="A91:I91"/>
    <mergeCell ref="A92:I92"/>
    <mergeCell ref="A93:I93"/>
    <mergeCell ref="A94:I94"/>
    <mergeCell ref="A95:I95"/>
    <mergeCell ref="A96:I96"/>
    <mergeCell ref="A39:I39"/>
    <mergeCell ref="A40:M40"/>
    <mergeCell ref="A87:I87"/>
    <mergeCell ref="A88:I88"/>
    <mergeCell ref="A89:I89"/>
    <mergeCell ref="A90:I90"/>
    <mergeCell ref="A33:I33"/>
    <mergeCell ref="A34:I34"/>
    <mergeCell ref="A35:I35"/>
    <mergeCell ref="A36:I36"/>
    <mergeCell ref="A37:I37"/>
    <mergeCell ref="A38:I38"/>
    <mergeCell ref="A27:I27"/>
    <mergeCell ref="A28:I28"/>
    <mergeCell ref="A29:I29"/>
    <mergeCell ref="A30:I30"/>
    <mergeCell ref="A31:I31"/>
    <mergeCell ref="A32:I32"/>
    <mergeCell ref="J18:M18"/>
    <mergeCell ref="F19:F20"/>
    <mergeCell ref="G19:I19"/>
    <mergeCell ref="J19:J20"/>
    <mergeCell ref="K19:M19"/>
    <mergeCell ref="A22:M22"/>
    <mergeCell ref="E12:F12"/>
    <mergeCell ref="E13:F13"/>
    <mergeCell ref="E14:F14"/>
    <mergeCell ref="E15:F15"/>
    <mergeCell ref="A18:A20"/>
    <mergeCell ref="B18:B20"/>
    <mergeCell ref="C18:C20"/>
    <mergeCell ref="D18:D20"/>
    <mergeCell ref="E18:E20"/>
    <mergeCell ref="F18:I18"/>
    <mergeCell ref="A1:M1"/>
    <mergeCell ref="A2:M2"/>
    <mergeCell ref="A4:M4"/>
    <mergeCell ref="A5:M5"/>
    <mergeCell ref="C8:J8"/>
    <mergeCell ref="E11:F11"/>
  </mergeCells>
  <printOptions/>
  <pageMargins left="0.39375" right="0" top="0.5118055555555555" bottom="0.39375" header="0.5118055555555555" footer="0.5118055555555555"/>
  <pageSetup fitToHeight="100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81"/>
  <sheetViews>
    <sheetView zoomScalePageLayoutView="0" workbookViewId="0" topLeftCell="A16">
      <selection activeCell="C36" sqref="C36"/>
    </sheetView>
  </sheetViews>
  <sheetFormatPr defaultColWidth="9.140625" defaultRowHeight="12.75" customHeight="1"/>
  <cols>
    <col min="1" max="1" width="5.00390625" style="1" customWidth="1"/>
    <col min="2" max="2" width="19.8515625" style="1" customWidth="1"/>
    <col min="3" max="3" width="35.28125" style="1" customWidth="1"/>
    <col min="4" max="4" width="12.28125" style="1" customWidth="1"/>
    <col min="5" max="5" width="11.00390625" style="1" customWidth="1"/>
    <col min="6" max="6" width="13.421875" style="1" customWidth="1"/>
    <col min="7" max="7" width="7.28125" style="1" customWidth="1"/>
    <col min="8" max="8" width="7.57421875" style="1" customWidth="1"/>
    <col min="9" max="9" width="11.57421875" style="1" customWidth="1"/>
    <col min="10" max="10" width="10.421875" style="1" customWidth="1"/>
    <col min="11" max="16384" width="9.140625" style="1" customWidth="1"/>
  </cols>
  <sheetData>
    <row r="1" spans="1:11" s="55" customFormat="1" ht="12.75" customHeight="1">
      <c r="A1" s="47"/>
      <c r="B1" s="48"/>
      <c r="C1" s="49"/>
      <c r="D1" s="50"/>
      <c r="E1" s="50"/>
      <c r="F1" s="50"/>
      <c r="G1" s="50"/>
      <c r="H1" s="50"/>
      <c r="I1" s="50"/>
      <c r="J1" s="51"/>
      <c r="K1" s="87"/>
    </row>
    <row r="2" spans="1:11" s="55" customFormat="1" ht="15.75" customHeight="1">
      <c r="A2" s="154" t="str">
        <f>'Лист 1'!A6</f>
        <v>Сети газоснабжения микрорайона индивидуальной жилой  застройки в районе ул. Полевая в г. Югорске</v>
      </c>
      <c r="B2" s="154"/>
      <c r="C2" s="154"/>
      <c r="D2" s="154"/>
      <c r="E2" s="154"/>
      <c r="F2" s="154"/>
      <c r="G2" s="154"/>
      <c r="H2" s="154"/>
      <c r="I2" s="154"/>
      <c r="J2" s="154"/>
      <c r="K2" s="132"/>
    </row>
    <row r="3" spans="1:11" s="55" customFormat="1" ht="12.75" customHeight="1">
      <c r="A3" s="155" t="s">
        <v>2</v>
      </c>
      <c r="B3" s="155"/>
      <c r="C3" s="155"/>
      <c r="D3" s="155"/>
      <c r="E3" s="155"/>
      <c r="F3" s="155"/>
      <c r="G3" s="155"/>
      <c r="H3" s="155"/>
      <c r="I3" s="155"/>
      <c r="J3" s="155"/>
      <c r="K3" s="87"/>
    </row>
    <row r="4" spans="1:11" s="55" customFormat="1" ht="12.75" customHeight="1">
      <c r="A4" s="47"/>
      <c r="B4" s="48"/>
      <c r="C4" s="49"/>
      <c r="D4" s="50"/>
      <c r="E4" s="50"/>
      <c r="F4" s="50"/>
      <c r="G4" s="50"/>
      <c r="H4" s="50"/>
      <c r="I4" s="50"/>
      <c r="J4" s="54"/>
      <c r="K4" s="87"/>
    </row>
    <row r="5" spans="1:11" s="55" customFormat="1" ht="12.75" customHeight="1">
      <c r="A5" s="156" t="s">
        <v>252</v>
      </c>
      <c r="B5" s="156"/>
      <c r="C5" s="156"/>
      <c r="D5" s="156"/>
      <c r="E5" s="156"/>
      <c r="F5" s="156"/>
      <c r="G5" s="156"/>
      <c r="H5" s="156"/>
      <c r="I5" s="156"/>
      <c r="J5" s="156"/>
      <c r="K5" s="87"/>
    </row>
    <row r="6" spans="1:11" s="55" customFormat="1" ht="12.75" customHeight="1">
      <c r="A6" s="155" t="s">
        <v>4</v>
      </c>
      <c r="B6" s="155"/>
      <c r="C6" s="155"/>
      <c r="D6" s="155"/>
      <c r="E6" s="155"/>
      <c r="F6" s="155"/>
      <c r="G6" s="155"/>
      <c r="H6" s="155"/>
      <c r="I6" s="155"/>
      <c r="J6" s="155"/>
      <c r="K6" s="87"/>
    </row>
    <row r="7" spans="1:11" s="55" customFormat="1" ht="12.75" customHeight="1">
      <c r="A7" s="47"/>
      <c r="B7" s="48"/>
      <c r="C7" s="49"/>
      <c r="D7" s="50"/>
      <c r="E7" s="50"/>
      <c r="F7" s="50"/>
      <c r="G7" s="50"/>
      <c r="H7" s="50"/>
      <c r="I7" s="50"/>
      <c r="J7" s="54"/>
      <c r="K7" s="87"/>
    </row>
    <row r="8" spans="1:11" s="55" customFormat="1" ht="15.75" customHeight="1">
      <c r="A8" s="154" t="s">
        <v>253</v>
      </c>
      <c r="B8" s="154"/>
      <c r="C8" s="154"/>
      <c r="D8" s="154"/>
      <c r="E8" s="154"/>
      <c r="F8" s="154"/>
      <c r="G8" s="154"/>
      <c r="H8" s="154"/>
      <c r="I8" s="154"/>
      <c r="J8" s="154"/>
      <c r="K8" s="87"/>
    </row>
    <row r="9" spans="1:11" s="55" customFormat="1" ht="12.75" customHeight="1">
      <c r="A9" s="157" t="s">
        <v>6</v>
      </c>
      <c r="B9" s="157"/>
      <c r="C9" s="157"/>
      <c r="D9" s="157"/>
      <c r="E9" s="157"/>
      <c r="F9" s="157"/>
      <c r="G9" s="157"/>
      <c r="H9" s="157"/>
      <c r="I9" s="157"/>
      <c r="J9" s="157"/>
      <c r="K9" s="87"/>
    </row>
    <row r="10" spans="1:11" s="55" customFormat="1" ht="12.75" customHeight="1">
      <c r="A10" s="47"/>
      <c r="B10" s="48"/>
      <c r="C10" s="49"/>
      <c r="D10" s="50"/>
      <c r="E10" s="50"/>
      <c r="F10" s="50"/>
      <c r="G10" s="50"/>
      <c r="H10" s="50"/>
      <c r="I10" s="50"/>
      <c r="J10" s="54"/>
      <c r="K10" s="87"/>
    </row>
    <row r="11" spans="1:11" s="55" customFormat="1" ht="12.75" customHeight="1">
      <c r="A11" s="47"/>
      <c r="B11" s="48"/>
      <c r="C11" s="49" t="s">
        <v>7</v>
      </c>
      <c r="D11" s="58">
        <f>H31</f>
        <v>2.283788976</v>
      </c>
      <c r="E11" s="59" t="s">
        <v>8</v>
      </c>
      <c r="F11" s="50"/>
      <c r="G11" s="50"/>
      <c r="H11" s="50"/>
      <c r="I11" s="50"/>
      <c r="J11" s="54"/>
      <c r="K11" s="87"/>
    </row>
    <row r="12" spans="1:11" s="55" customFormat="1" ht="12.75" customHeight="1">
      <c r="A12" s="47"/>
      <c r="B12" s="48"/>
      <c r="C12" s="49" t="s">
        <v>9</v>
      </c>
      <c r="D12" s="58">
        <f>I31</f>
        <v>0.35708</v>
      </c>
      <c r="E12" s="59" t="s">
        <v>10</v>
      </c>
      <c r="F12" s="50"/>
      <c r="G12" s="50"/>
      <c r="H12" s="50"/>
      <c r="I12" s="50"/>
      <c r="J12" s="54"/>
      <c r="K12" s="87"/>
    </row>
    <row r="13" spans="1:11" s="55" customFormat="1" ht="12.75" customHeight="1">
      <c r="A13" s="47"/>
      <c r="B13" s="48"/>
      <c r="C13" s="49" t="s">
        <v>11</v>
      </c>
      <c r="D13" s="58"/>
      <c r="E13" s="50"/>
      <c r="F13" s="50"/>
      <c r="G13" s="50"/>
      <c r="H13" s="50"/>
      <c r="I13" s="50"/>
      <c r="J13" s="54"/>
      <c r="K13" s="87"/>
    </row>
    <row r="14" spans="1:11" s="55" customFormat="1" ht="12.75" customHeight="1">
      <c r="A14" s="47"/>
      <c r="B14" s="48"/>
      <c r="C14" s="49" t="s">
        <v>12</v>
      </c>
      <c r="D14" s="58"/>
      <c r="E14" s="50"/>
      <c r="F14" s="50"/>
      <c r="G14" s="50"/>
      <c r="H14" s="50"/>
      <c r="I14" s="50"/>
      <c r="J14" s="54"/>
      <c r="K14" s="87"/>
    </row>
    <row r="15" spans="1:11" ht="12.75" customHeight="1">
      <c r="A15" s="47"/>
      <c r="B15" s="48"/>
      <c r="C15" s="49"/>
      <c r="D15" s="50"/>
      <c r="E15" s="50"/>
      <c r="F15" s="50"/>
      <c r="G15" s="50"/>
      <c r="H15" s="50"/>
      <c r="I15" s="50"/>
      <c r="J15" s="54"/>
      <c r="K15" s="52"/>
    </row>
    <row r="16" spans="1:11" ht="12.75" customHeight="1">
      <c r="A16" s="160" t="s">
        <v>13</v>
      </c>
      <c r="B16" s="160" t="s">
        <v>14</v>
      </c>
      <c r="C16" s="161" t="s">
        <v>15</v>
      </c>
      <c r="D16" s="162" t="s">
        <v>16</v>
      </c>
      <c r="E16" s="162"/>
      <c r="F16" s="162"/>
      <c r="G16" s="162"/>
      <c r="H16" s="162"/>
      <c r="I16" s="153" t="s">
        <v>17</v>
      </c>
      <c r="J16" s="153" t="s">
        <v>18</v>
      </c>
      <c r="K16" s="52"/>
    </row>
    <row r="17" spans="1:11" ht="12.75" customHeight="1">
      <c r="A17" s="160"/>
      <c r="B17" s="160"/>
      <c r="C17" s="161"/>
      <c r="D17" s="153" t="s">
        <v>19</v>
      </c>
      <c r="E17" s="153" t="s">
        <v>20</v>
      </c>
      <c r="F17" s="153" t="s">
        <v>21</v>
      </c>
      <c r="G17" s="153" t="s">
        <v>22</v>
      </c>
      <c r="H17" s="153" t="s">
        <v>23</v>
      </c>
      <c r="I17" s="153"/>
      <c r="J17" s="153"/>
      <c r="K17" s="52"/>
    </row>
    <row r="18" spans="1:11" ht="12.75" customHeight="1">
      <c r="A18" s="160"/>
      <c r="B18" s="160"/>
      <c r="C18" s="161"/>
      <c r="D18" s="153"/>
      <c r="E18" s="153"/>
      <c r="F18" s="153"/>
      <c r="G18" s="153"/>
      <c r="H18" s="153"/>
      <c r="I18" s="153"/>
      <c r="J18" s="153"/>
      <c r="K18" s="52"/>
    </row>
    <row r="19" spans="1:11" ht="12.75" customHeight="1">
      <c r="A19" s="160"/>
      <c r="B19" s="160"/>
      <c r="C19" s="161"/>
      <c r="D19" s="153"/>
      <c r="E19" s="153"/>
      <c r="F19" s="153"/>
      <c r="G19" s="153"/>
      <c r="H19" s="153"/>
      <c r="I19" s="153"/>
      <c r="J19" s="153"/>
      <c r="K19" s="52"/>
    </row>
    <row r="20" spans="1:11" ht="12.75" customHeight="1">
      <c r="A20" s="61">
        <v>1</v>
      </c>
      <c r="B20" s="62">
        <v>2</v>
      </c>
      <c r="C20" s="63">
        <v>3</v>
      </c>
      <c r="D20" s="62">
        <v>4</v>
      </c>
      <c r="E20" s="62">
        <v>5</v>
      </c>
      <c r="F20" s="62">
        <v>6</v>
      </c>
      <c r="G20" s="62">
        <v>7</v>
      </c>
      <c r="H20" s="62">
        <v>8</v>
      </c>
      <c r="I20" s="62">
        <v>9</v>
      </c>
      <c r="J20" s="62">
        <v>10</v>
      </c>
      <c r="K20" s="52"/>
    </row>
    <row r="21" spans="1:11" ht="12.75" customHeight="1">
      <c r="A21" s="158" t="s">
        <v>254</v>
      </c>
      <c r="B21" s="158"/>
      <c r="C21" s="158"/>
      <c r="D21" s="158"/>
      <c r="E21" s="158"/>
      <c r="F21" s="158"/>
      <c r="G21" s="158"/>
      <c r="H21" s="158"/>
      <c r="I21" s="158"/>
      <c r="J21" s="158"/>
      <c r="K21" s="52"/>
    </row>
    <row r="22" spans="1:11" ht="12.75" customHeight="1">
      <c r="A22" s="64" t="s">
        <v>25</v>
      </c>
      <c r="B22" s="65" t="s">
        <v>255</v>
      </c>
      <c r="C22" s="66" t="s">
        <v>253</v>
      </c>
      <c r="D22" s="67">
        <f>ЛС3!J40/1000</f>
        <v>2.20592</v>
      </c>
      <c r="E22" s="68"/>
      <c r="F22" s="67"/>
      <c r="G22" s="67"/>
      <c r="H22" s="68">
        <f aca="true" t="shared" si="0" ref="H22:H27">D22+E22+F22+G22</f>
        <v>2.20592</v>
      </c>
      <c r="I22" s="69">
        <f>ЛС3!J44/1000</f>
        <v>0.35708</v>
      </c>
      <c r="J22" s="70"/>
      <c r="K22" s="52"/>
    </row>
    <row r="23" spans="1:11" ht="12.75" customHeight="1">
      <c r="A23" s="71"/>
      <c r="B23" s="72"/>
      <c r="C23" s="65" t="s">
        <v>256</v>
      </c>
      <c r="D23" s="73">
        <f>D22</f>
        <v>2.20592</v>
      </c>
      <c r="E23" s="73">
        <v>0</v>
      </c>
      <c r="F23" s="73">
        <v>0</v>
      </c>
      <c r="G23" s="73">
        <v>0</v>
      </c>
      <c r="H23" s="73">
        <f t="shared" si="0"/>
        <v>2.20592</v>
      </c>
      <c r="I23" s="69">
        <f>I22</f>
        <v>0.35708</v>
      </c>
      <c r="J23" s="74"/>
      <c r="K23" s="52"/>
    </row>
    <row r="24" spans="1:11" ht="12.75" customHeight="1">
      <c r="A24" s="71"/>
      <c r="B24" s="72"/>
      <c r="C24" s="75" t="s">
        <v>28</v>
      </c>
      <c r="D24" s="76">
        <f>D23</f>
        <v>2.20592</v>
      </c>
      <c r="E24" s="76">
        <v>0</v>
      </c>
      <c r="F24" s="76">
        <v>0</v>
      </c>
      <c r="G24" s="76">
        <v>0</v>
      </c>
      <c r="H24" s="76">
        <f t="shared" si="0"/>
        <v>2.20592</v>
      </c>
      <c r="I24" s="76">
        <f>I23</f>
        <v>0.35708</v>
      </c>
      <c r="J24" s="76"/>
      <c r="K24" s="77"/>
    </row>
    <row r="25" spans="1:11" ht="26.25" customHeight="1">
      <c r="A25" s="64" t="s">
        <v>29</v>
      </c>
      <c r="B25" s="65" t="s">
        <v>257</v>
      </c>
      <c r="C25" s="65" t="s">
        <v>31</v>
      </c>
      <c r="D25" s="73">
        <f>D24*0.015</f>
        <v>0.033088799999999995</v>
      </c>
      <c r="E25" s="73">
        <f>E24*0.015</f>
        <v>0</v>
      </c>
      <c r="F25" s="73">
        <f>F24*0.015</f>
        <v>0</v>
      </c>
      <c r="G25" s="73">
        <f>G24*0.015</f>
        <v>0</v>
      </c>
      <c r="H25" s="68">
        <f t="shared" si="0"/>
        <v>0.033088799999999995</v>
      </c>
      <c r="I25" s="74"/>
      <c r="J25" s="74"/>
      <c r="K25" s="52"/>
    </row>
    <row r="26" spans="1:11" ht="12.75" customHeight="1">
      <c r="A26" s="71"/>
      <c r="B26" s="72"/>
      <c r="C26" s="65" t="s">
        <v>32</v>
      </c>
      <c r="D26" s="73">
        <f>D25</f>
        <v>0.033088799999999995</v>
      </c>
      <c r="E26" s="73">
        <f>E25</f>
        <v>0</v>
      </c>
      <c r="F26" s="73">
        <f>F25</f>
        <v>0</v>
      </c>
      <c r="G26" s="73">
        <f>G25</f>
        <v>0</v>
      </c>
      <c r="H26" s="73">
        <f t="shared" si="0"/>
        <v>0.033088799999999995</v>
      </c>
      <c r="I26" s="74"/>
      <c r="J26" s="74"/>
      <c r="K26" s="52"/>
    </row>
    <row r="27" spans="1:11" ht="12.75" customHeight="1">
      <c r="A27" s="71"/>
      <c r="B27" s="72"/>
      <c r="C27" s="75" t="s">
        <v>33</v>
      </c>
      <c r="D27" s="76">
        <f>D24+D25</f>
        <v>2.2390087999999997</v>
      </c>
      <c r="E27" s="76">
        <f>E24+E25</f>
        <v>0</v>
      </c>
      <c r="F27" s="76">
        <f>F24+F25</f>
        <v>0</v>
      </c>
      <c r="G27" s="76">
        <f>G24+G25</f>
        <v>0</v>
      </c>
      <c r="H27" s="76">
        <f t="shared" si="0"/>
        <v>2.2390087999999997</v>
      </c>
      <c r="I27" s="74"/>
      <c r="J27" s="74"/>
      <c r="K27" s="52"/>
    </row>
    <row r="28" spans="1:11" ht="12.75" customHeight="1">
      <c r="A28" s="159" t="s">
        <v>34</v>
      </c>
      <c r="B28" s="159"/>
      <c r="C28" s="159"/>
      <c r="D28" s="159"/>
      <c r="E28" s="159"/>
      <c r="F28" s="159"/>
      <c r="G28" s="159"/>
      <c r="H28" s="159"/>
      <c r="I28" s="74"/>
      <c r="J28" s="74"/>
      <c r="K28" s="52"/>
    </row>
    <row r="29" spans="1:11" ht="12.75" customHeight="1">
      <c r="A29" s="60" t="s">
        <v>35</v>
      </c>
      <c r="B29" s="65" t="s">
        <v>36</v>
      </c>
      <c r="C29" s="65" t="s">
        <v>37</v>
      </c>
      <c r="D29" s="73">
        <f>D27*0.02</f>
        <v>0.044780176</v>
      </c>
      <c r="E29" s="73">
        <f>E27*0.02</f>
        <v>0</v>
      </c>
      <c r="F29" s="73">
        <f>F27*0.02</f>
        <v>0</v>
      </c>
      <c r="G29" s="73">
        <f>G27*0.02</f>
        <v>0</v>
      </c>
      <c r="H29" s="133">
        <f>D29+E29+F29+G29</f>
        <v>0.044780176</v>
      </c>
      <c r="I29" s="70"/>
      <c r="J29" s="70"/>
      <c r="K29" s="52"/>
    </row>
    <row r="30" spans="1:15" ht="12.75" customHeight="1">
      <c r="A30" s="79"/>
      <c r="B30" s="80"/>
      <c r="C30" s="66" t="s">
        <v>38</v>
      </c>
      <c r="D30" s="69">
        <f>D29</f>
        <v>0.044780176</v>
      </c>
      <c r="E30" s="69">
        <f>E29</f>
        <v>0</v>
      </c>
      <c r="F30" s="69">
        <f>F29</f>
        <v>0</v>
      </c>
      <c r="G30" s="69">
        <f>G29</f>
        <v>0</v>
      </c>
      <c r="H30" s="69">
        <f>D30+E30+F30+G30</f>
        <v>0.044780176</v>
      </c>
      <c r="I30" s="70"/>
      <c r="J30" s="70"/>
      <c r="K30" s="52"/>
      <c r="O30" s="81"/>
    </row>
    <row r="31" spans="1:11" ht="12.75" customHeight="1">
      <c r="A31" s="79"/>
      <c r="B31" s="80"/>
      <c r="C31" s="82" t="s">
        <v>39</v>
      </c>
      <c r="D31" s="74">
        <f>D27+D30</f>
        <v>2.283788976</v>
      </c>
      <c r="E31" s="74">
        <f>E27+E30</f>
        <v>0</v>
      </c>
      <c r="F31" s="74">
        <f>F27+F30</f>
        <v>0</v>
      </c>
      <c r="G31" s="74">
        <f>G27+G30</f>
        <v>0</v>
      </c>
      <c r="H31" s="74">
        <f>D31+E31+F31+G31</f>
        <v>2.283788976</v>
      </c>
      <c r="I31" s="74">
        <f>I24</f>
        <v>0.35708</v>
      </c>
      <c r="J31" s="74"/>
      <c r="K31" s="77">
        <f>H27+H30</f>
        <v>2.283788976</v>
      </c>
    </row>
    <row r="32" spans="1:11" ht="12.75" customHeight="1">
      <c r="A32" s="83"/>
      <c r="B32" s="84"/>
      <c r="C32" s="85"/>
      <c r="D32" s="86"/>
      <c r="E32" s="86"/>
      <c r="F32" s="86"/>
      <c r="G32" s="86"/>
      <c r="H32" s="86"/>
      <c r="I32" s="54"/>
      <c r="J32" s="54"/>
      <c r="K32" s="52"/>
    </row>
    <row r="33" spans="1:11" ht="12.75" customHeight="1">
      <c r="A33" s="83"/>
      <c r="B33" s="84"/>
      <c r="C33" s="85"/>
      <c r="D33" s="86"/>
      <c r="E33" s="86"/>
      <c r="F33" s="86"/>
      <c r="G33" s="86"/>
      <c r="H33" s="86"/>
      <c r="I33" s="54"/>
      <c r="J33" s="54"/>
      <c r="K33" s="52"/>
    </row>
    <row r="34" spans="1:11" ht="13.5" customHeight="1">
      <c r="A34" s="47"/>
      <c r="B34" s="84"/>
      <c r="C34" s="134"/>
      <c r="D34" s="134"/>
      <c r="E34" s="134"/>
      <c r="F34" s="134"/>
      <c r="G34" s="134"/>
      <c r="H34" s="135"/>
      <c r="I34" s="54"/>
      <c r="J34" s="54"/>
      <c r="K34" s="52"/>
    </row>
    <row r="35" spans="1:11" ht="13.5" customHeight="1">
      <c r="A35" s="47"/>
      <c r="B35" s="84"/>
      <c r="C35" s="136"/>
      <c r="D35" s="134"/>
      <c r="E35" s="134"/>
      <c r="F35" s="134"/>
      <c r="G35" s="134"/>
      <c r="H35" s="135"/>
      <c r="I35" s="54"/>
      <c r="J35" s="54"/>
      <c r="K35" s="52"/>
    </row>
    <row r="36" spans="1:11" ht="13.5" customHeight="1">
      <c r="A36" s="47"/>
      <c r="B36" s="84"/>
      <c r="C36" s="136"/>
      <c r="D36" s="134"/>
      <c r="E36" s="134"/>
      <c r="F36" s="134"/>
      <c r="G36" s="134"/>
      <c r="H36" s="135"/>
      <c r="I36" s="54"/>
      <c r="J36" s="54"/>
      <c r="K36" s="52"/>
    </row>
    <row r="37" spans="1:11" ht="15" customHeight="1">
      <c r="A37" s="47"/>
      <c r="B37" s="84"/>
      <c r="C37" s="137"/>
      <c r="D37" s="138"/>
      <c r="E37" s="139"/>
      <c r="F37" s="134"/>
      <c r="G37" s="139"/>
      <c r="H37" s="135"/>
      <c r="I37" s="54"/>
      <c r="J37" s="54"/>
      <c r="K37" s="52"/>
    </row>
    <row r="38" spans="1:11" ht="12.75" customHeight="1">
      <c r="A38" s="47"/>
      <c r="B38" s="84"/>
      <c r="C38" s="136"/>
      <c r="D38" s="13"/>
      <c r="E38" s="13"/>
      <c r="F38" s="13"/>
      <c r="G38" s="13"/>
      <c r="H38" s="135"/>
      <c r="I38" s="54"/>
      <c r="J38" s="54"/>
      <c r="K38" s="52"/>
    </row>
    <row r="39" spans="1:11" ht="12.75" customHeight="1">
      <c r="A39" s="47"/>
      <c r="B39" s="84"/>
      <c r="C39" s="13"/>
      <c r="D39" s="13"/>
      <c r="E39" s="13"/>
      <c r="F39" s="13"/>
      <c r="G39" s="13"/>
      <c r="H39" s="135"/>
      <c r="I39" s="54"/>
      <c r="J39" s="54"/>
      <c r="K39" s="52"/>
    </row>
    <row r="40" spans="1:11" ht="12.75" customHeight="1">
      <c r="A40" s="47"/>
      <c r="B40" s="84"/>
      <c r="C40" s="13"/>
      <c r="D40" s="13"/>
      <c r="E40" s="13"/>
      <c r="F40" s="13"/>
      <c r="G40" s="13"/>
      <c r="H40" s="135"/>
      <c r="I40" s="54"/>
      <c r="J40" s="54"/>
      <c r="K40" s="52"/>
    </row>
    <row r="41" spans="1:11" ht="12.75" customHeight="1">
      <c r="A41" s="47"/>
      <c r="B41" s="84"/>
      <c r="C41" s="13"/>
      <c r="D41" s="13"/>
      <c r="E41" s="13"/>
      <c r="F41" s="13"/>
      <c r="G41" s="13"/>
      <c r="H41" s="135"/>
      <c r="I41" s="54"/>
      <c r="J41" s="54"/>
      <c r="K41" s="52"/>
    </row>
    <row r="42" spans="1:11" ht="12.75" customHeight="1">
      <c r="A42" s="47"/>
      <c r="B42" s="84"/>
      <c r="C42" s="140"/>
      <c r="D42" s="135"/>
      <c r="E42" s="135"/>
      <c r="F42" s="135"/>
      <c r="G42" s="135"/>
      <c r="H42" s="135"/>
      <c r="I42" s="54"/>
      <c r="J42" s="54"/>
      <c r="K42" s="52"/>
    </row>
    <row r="43" spans="1:11" ht="12.75" customHeight="1">
      <c r="A43" s="47"/>
      <c r="B43" s="84"/>
      <c r="C43" s="140"/>
      <c r="D43" s="135"/>
      <c r="E43" s="135"/>
      <c r="F43" s="135"/>
      <c r="G43" s="135"/>
      <c r="H43" s="135"/>
      <c r="I43" s="54"/>
      <c r="J43" s="54"/>
      <c r="K43" s="52"/>
    </row>
    <row r="44" spans="1:11" ht="12.75" customHeight="1">
      <c r="A44" s="47"/>
      <c r="B44" s="48"/>
      <c r="C44" s="49"/>
      <c r="D44" s="54"/>
      <c r="E44" s="54"/>
      <c r="F44" s="54"/>
      <c r="G44" s="54"/>
      <c r="H44" s="54"/>
      <c r="I44" s="54"/>
      <c r="J44" s="54"/>
      <c r="K44" s="52"/>
    </row>
    <row r="45" spans="1:11" ht="12.75" customHeight="1">
      <c r="A45" s="47"/>
      <c r="B45" s="48"/>
      <c r="C45" s="49"/>
      <c r="D45" s="54"/>
      <c r="E45" s="54"/>
      <c r="F45" s="54"/>
      <c r="G45" s="54"/>
      <c r="H45" s="54"/>
      <c r="I45" s="54"/>
      <c r="J45" s="54"/>
      <c r="K45" s="52"/>
    </row>
    <row r="46" spans="1:11" ht="12.75" customHeight="1">
      <c r="A46" s="47"/>
      <c r="B46" s="48"/>
      <c r="C46" s="49"/>
      <c r="D46" s="54"/>
      <c r="E46" s="54"/>
      <c r="F46" s="54"/>
      <c r="G46" s="54"/>
      <c r="H46" s="54"/>
      <c r="I46" s="54"/>
      <c r="J46" s="54"/>
      <c r="K46" s="52"/>
    </row>
    <row r="47" spans="1:11" ht="12.75" customHeight="1">
      <c r="A47" s="47"/>
      <c r="B47" s="48"/>
      <c r="C47" s="49"/>
      <c r="D47" s="54"/>
      <c r="E47" s="54"/>
      <c r="F47" s="54"/>
      <c r="G47" s="54"/>
      <c r="H47" s="54"/>
      <c r="I47" s="54"/>
      <c r="J47" s="54"/>
      <c r="K47" s="52"/>
    </row>
    <row r="48" spans="1:11" ht="12.75" customHeight="1">
      <c r="A48" s="47"/>
      <c r="B48" s="48"/>
      <c r="C48" s="49"/>
      <c r="D48" s="54"/>
      <c r="E48" s="54"/>
      <c r="F48" s="54"/>
      <c r="G48" s="54"/>
      <c r="H48" s="54"/>
      <c r="I48" s="54"/>
      <c r="J48" s="54"/>
      <c r="K48" s="52"/>
    </row>
    <row r="49" spans="1:11" ht="12.75" customHeight="1">
      <c r="A49" s="47"/>
      <c r="B49" s="48"/>
      <c r="C49" s="49"/>
      <c r="D49" s="54"/>
      <c r="E49" s="54"/>
      <c r="F49" s="54"/>
      <c r="G49" s="54"/>
      <c r="H49" s="54"/>
      <c r="I49" s="54"/>
      <c r="J49" s="54"/>
      <c r="K49" s="52"/>
    </row>
    <row r="50" spans="1:11" ht="12.75" customHeight="1">
      <c r="A50" s="47"/>
      <c r="B50" s="48"/>
      <c r="C50" s="49"/>
      <c r="D50" s="54"/>
      <c r="E50" s="54"/>
      <c r="F50" s="54"/>
      <c r="G50" s="54"/>
      <c r="H50" s="54"/>
      <c r="I50" s="54"/>
      <c r="J50" s="54"/>
      <c r="K50" s="52"/>
    </row>
    <row r="51" spans="1:11" ht="12.75" customHeight="1">
      <c r="A51" s="47"/>
      <c r="B51" s="48"/>
      <c r="C51" s="49"/>
      <c r="D51" s="54"/>
      <c r="E51" s="54"/>
      <c r="F51" s="54"/>
      <c r="G51" s="54"/>
      <c r="H51" s="54"/>
      <c r="I51" s="54"/>
      <c r="J51" s="54"/>
      <c r="K51" s="52"/>
    </row>
    <row r="52" spans="1:11" ht="12.75" customHeight="1">
      <c r="A52" s="47"/>
      <c r="B52" s="48"/>
      <c r="C52" s="49"/>
      <c r="D52" s="54"/>
      <c r="E52" s="54"/>
      <c r="F52" s="54"/>
      <c r="G52" s="54"/>
      <c r="H52" s="54"/>
      <c r="I52" s="54"/>
      <c r="J52" s="54"/>
      <c r="K52" s="52"/>
    </row>
    <row r="53" spans="1:11" ht="12.75" customHeight="1">
      <c r="A53" s="47"/>
      <c r="B53" s="48"/>
      <c r="C53" s="49"/>
      <c r="D53" s="54"/>
      <c r="E53" s="54"/>
      <c r="F53" s="54"/>
      <c r="G53" s="54"/>
      <c r="H53" s="54"/>
      <c r="I53" s="54"/>
      <c r="J53" s="54"/>
      <c r="K53" s="52"/>
    </row>
    <row r="54" spans="1:11" ht="12.75" customHeight="1">
      <c r="A54" s="47"/>
      <c r="B54" s="48"/>
      <c r="C54" s="49"/>
      <c r="D54" s="54"/>
      <c r="E54" s="54"/>
      <c r="F54" s="54"/>
      <c r="G54" s="54"/>
      <c r="H54" s="54"/>
      <c r="I54" s="54"/>
      <c r="J54" s="54"/>
      <c r="K54" s="52"/>
    </row>
    <row r="55" spans="1:11" ht="12.75" customHeight="1">
      <c r="A55" s="47"/>
      <c r="B55" s="48"/>
      <c r="C55" s="49"/>
      <c r="D55" s="54"/>
      <c r="E55" s="54"/>
      <c r="F55" s="54"/>
      <c r="G55" s="54"/>
      <c r="H55" s="54"/>
      <c r="I55" s="54"/>
      <c r="J55" s="54"/>
      <c r="K55" s="52"/>
    </row>
    <row r="56" spans="1:11" ht="12.75" customHeight="1">
      <c r="A56" s="47"/>
      <c r="B56" s="48"/>
      <c r="C56" s="49"/>
      <c r="D56" s="54"/>
      <c r="E56" s="54"/>
      <c r="F56" s="54"/>
      <c r="G56" s="54"/>
      <c r="H56" s="54"/>
      <c r="I56" s="54"/>
      <c r="J56" s="54"/>
      <c r="K56" s="52"/>
    </row>
    <row r="57" spans="1:11" ht="12.75" customHeight="1">
      <c r="A57" s="47"/>
      <c r="B57" s="48"/>
      <c r="C57" s="49"/>
      <c r="D57" s="54"/>
      <c r="E57" s="54"/>
      <c r="F57" s="54"/>
      <c r="G57" s="54"/>
      <c r="H57" s="54"/>
      <c r="I57" s="54"/>
      <c r="J57" s="54"/>
      <c r="K57" s="52"/>
    </row>
    <row r="58" spans="1:11" ht="12.75" customHeight="1">
      <c r="A58" s="47"/>
      <c r="B58" s="48"/>
      <c r="C58" s="49"/>
      <c r="D58" s="54"/>
      <c r="E58" s="54"/>
      <c r="F58" s="54"/>
      <c r="G58" s="54"/>
      <c r="H58" s="54"/>
      <c r="I58" s="54"/>
      <c r="J58" s="54"/>
      <c r="K58" s="52"/>
    </row>
    <row r="59" spans="1:11" ht="12.75" customHeight="1">
      <c r="A59" s="47"/>
      <c r="B59" s="48"/>
      <c r="C59" s="49"/>
      <c r="D59" s="54"/>
      <c r="E59" s="54"/>
      <c r="F59" s="54"/>
      <c r="G59" s="54"/>
      <c r="H59" s="54"/>
      <c r="I59" s="54"/>
      <c r="J59" s="54"/>
      <c r="K59" s="52"/>
    </row>
    <row r="60" spans="1:11" ht="12.75" customHeight="1">
      <c r="A60" s="47"/>
      <c r="B60" s="48"/>
      <c r="C60" s="49"/>
      <c r="D60" s="54"/>
      <c r="E60" s="54"/>
      <c r="F60" s="54"/>
      <c r="G60" s="54"/>
      <c r="H60" s="54"/>
      <c r="I60" s="54"/>
      <c r="J60" s="54"/>
      <c r="K60" s="52"/>
    </row>
    <row r="61" spans="1:11" ht="12.75" customHeight="1">
      <c r="A61" s="47"/>
      <c r="B61" s="48"/>
      <c r="C61" s="49"/>
      <c r="D61" s="54"/>
      <c r="E61" s="54"/>
      <c r="F61" s="54"/>
      <c r="G61" s="54"/>
      <c r="H61" s="54"/>
      <c r="I61" s="54"/>
      <c r="J61" s="54"/>
      <c r="K61" s="52"/>
    </row>
    <row r="62" spans="1:11" ht="12.75" customHeight="1">
      <c r="A62" s="47"/>
      <c r="B62" s="48"/>
      <c r="C62" s="49"/>
      <c r="D62" s="54"/>
      <c r="E62" s="54"/>
      <c r="F62" s="54"/>
      <c r="G62" s="54"/>
      <c r="H62" s="54"/>
      <c r="I62" s="54"/>
      <c r="J62" s="54"/>
      <c r="K62" s="52"/>
    </row>
    <row r="63" spans="1:11" ht="12.75" customHeight="1">
      <c r="A63" s="47"/>
      <c r="B63" s="48"/>
      <c r="C63" s="49"/>
      <c r="D63" s="54"/>
      <c r="E63" s="54"/>
      <c r="F63" s="54"/>
      <c r="G63" s="54"/>
      <c r="H63" s="54"/>
      <c r="I63" s="54"/>
      <c r="J63" s="54"/>
      <c r="K63" s="52"/>
    </row>
    <row r="64" spans="1:11" ht="12.75" customHeight="1">
      <c r="A64" s="47"/>
      <c r="B64" s="48"/>
      <c r="C64" s="49"/>
      <c r="D64" s="54"/>
      <c r="E64" s="54"/>
      <c r="F64" s="54"/>
      <c r="G64" s="54"/>
      <c r="H64" s="54"/>
      <c r="I64" s="54"/>
      <c r="J64" s="54"/>
      <c r="K64" s="52"/>
    </row>
    <row r="65" spans="1:11" ht="12.75" customHeight="1">
      <c r="A65" s="47"/>
      <c r="B65" s="48"/>
      <c r="C65" s="49"/>
      <c r="D65" s="54"/>
      <c r="E65" s="54"/>
      <c r="F65" s="54"/>
      <c r="G65" s="54"/>
      <c r="H65" s="54"/>
      <c r="I65" s="54"/>
      <c r="J65" s="54"/>
      <c r="K65" s="52"/>
    </row>
    <row r="66" spans="1:11" ht="12.75" customHeight="1">
      <c r="A66" s="47"/>
      <c r="B66" s="48"/>
      <c r="C66" s="49"/>
      <c r="D66" s="54"/>
      <c r="E66" s="54"/>
      <c r="F66" s="54"/>
      <c r="G66" s="54"/>
      <c r="H66" s="54"/>
      <c r="I66" s="54"/>
      <c r="J66" s="54"/>
      <c r="K66" s="52"/>
    </row>
    <row r="67" spans="1:11" ht="12.75" customHeight="1">
      <c r="A67" s="47"/>
      <c r="B67" s="48"/>
      <c r="C67" s="49"/>
      <c r="D67" s="54"/>
      <c r="E67" s="54"/>
      <c r="F67" s="54"/>
      <c r="G67" s="54"/>
      <c r="H67" s="54"/>
      <c r="I67" s="54"/>
      <c r="J67" s="54"/>
      <c r="K67" s="52"/>
    </row>
    <row r="68" spans="1:11" ht="12.75" customHeight="1">
      <c r="A68" s="47"/>
      <c r="B68" s="48"/>
      <c r="C68" s="49"/>
      <c r="D68" s="54"/>
      <c r="E68" s="54"/>
      <c r="F68" s="54"/>
      <c r="G68" s="54"/>
      <c r="H68" s="54"/>
      <c r="I68" s="54"/>
      <c r="J68" s="54"/>
      <c r="K68" s="52"/>
    </row>
    <row r="69" spans="1:11" ht="12.75" customHeight="1">
      <c r="A69" s="47"/>
      <c r="B69" s="48"/>
      <c r="C69" s="49"/>
      <c r="D69" s="54"/>
      <c r="E69" s="54"/>
      <c r="F69" s="54"/>
      <c r="G69" s="54"/>
      <c r="H69" s="54"/>
      <c r="I69" s="54"/>
      <c r="J69" s="54"/>
      <c r="K69" s="52"/>
    </row>
    <row r="70" spans="1:11" ht="12.75" customHeight="1">
      <c r="A70" s="47"/>
      <c r="B70" s="48"/>
      <c r="C70" s="49"/>
      <c r="D70" s="54"/>
      <c r="E70" s="54"/>
      <c r="F70" s="54"/>
      <c r="G70" s="54"/>
      <c r="H70" s="54"/>
      <c r="I70" s="54"/>
      <c r="J70" s="54"/>
      <c r="K70" s="52"/>
    </row>
    <row r="71" spans="1:11" ht="12.75" customHeight="1">
      <c r="A71" s="47"/>
      <c r="B71" s="48"/>
      <c r="C71" s="49"/>
      <c r="D71" s="54"/>
      <c r="E71" s="54"/>
      <c r="F71" s="54"/>
      <c r="G71" s="54"/>
      <c r="H71" s="54"/>
      <c r="I71" s="54"/>
      <c r="J71" s="54"/>
      <c r="K71" s="52"/>
    </row>
    <row r="72" spans="1:11" ht="12.75" customHeight="1">
      <c r="A72" s="47"/>
      <c r="B72" s="48"/>
      <c r="C72" s="49"/>
      <c r="D72" s="54"/>
      <c r="E72" s="54"/>
      <c r="F72" s="54"/>
      <c r="G72" s="54"/>
      <c r="H72" s="54"/>
      <c r="I72" s="54"/>
      <c r="J72" s="54"/>
      <c r="K72" s="52"/>
    </row>
    <row r="73" spans="1:11" ht="12.75" customHeight="1">
      <c r="A73" s="47"/>
      <c r="B73" s="48"/>
      <c r="C73" s="49"/>
      <c r="D73" s="54"/>
      <c r="E73" s="54"/>
      <c r="F73" s="54"/>
      <c r="G73" s="54"/>
      <c r="H73" s="54"/>
      <c r="I73" s="54"/>
      <c r="J73" s="54"/>
      <c r="K73" s="52"/>
    </row>
    <row r="74" spans="1:11" ht="12.75" customHeight="1">
      <c r="A74" s="47"/>
      <c r="B74" s="48"/>
      <c r="C74" s="49"/>
      <c r="D74" s="54"/>
      <c r="E74" s="54"/>
      <c r="F74" s="54"/>
      <c r="G74" s="54"/>
      <c r="H74" s="54"/>
      <c r="I74" s="54"/>
      <c r="J74" s="54"/>
      <c r="K74" s="52"/>
    </row>
    <row r="75" spans="1:11" ht="12.75" customHeight="1">
      <c r="A75" s="47"/>
      <c r="B75" s="48"/>
      <c r="C75" s="49"/>
      <c r="D75" s="54"/>
      <c r="E75" s="54"/>
      <c r="F75" s="54"/>
      <c r="G75" s="54"/>
      <c r="H75" s="54"/>
      <c r="I75" s="54"/>
      <c r="J75" s="54"/>
      <c r="K75" s="52"/>
    </row>
    <row r="76" spans="1:11" ht="12.75" customHeight="1">
      <c r="A76" s="47"/>
      <c r="B76" s="48"/>
      <c r="C76" s="49"/>
      <c r="D76" s="54"/>
      <c r="E76" s="54"/>
      <c r="F76" s="54"/>
      <c r="G76" s="54"/>
      <c r="H76" s="54"/>
      <c r="I76" s="54"/>
      <c r="J76" s="54"/>
      <c r="K76" s="52"/>
    </row>
    <row r="77" spans="1:11" ht="12.75" customHeight="1">
      <c r="A77" s="47"/>
      <c r="B77" s="48"/>
      <c r="C77" s="49"/>
      <c r="D77" s="54"/>
      <c r="E77" s="54"/>
      <c r="F77" s="54"/>
      <c r="G77" s="54"/>
      <c r="H77" s="54"/>
      <c r="I77" s="54"/>
      <c r="J77" s="54"/>
      <c r="K77" s="52"/>
    </row>
    <row r="78" spans="1:11" ht="12.75" customHeight="1">
      <c r="A78" s="47"/>
      <c r="B78" s="48"/>
      <c r="C78" s="49"/>
      <c r="D78" s="54"/>
      <c r="E78" s="54"/>
      <c r="F78" s="54"/>
      <c r="G78" s="54"/>
      <c r="H78" s="54"/>
      <c r="I78" s="54"/>
      <c r="J78" s="54"/>
      <c r="K78" s="52"/>
    </row>
    <row r="79" spans="1:11" ht="12.75" customHeight="1">
      <c r="A79" s="47"/>
      <c r="B79" s="48"/>
      <c r="C79" s="49"/>
      <c r="D79" s="54"/>
      <c r="E79" s="54"/>
      <c r="F79" s="54"/>
      <c r="G79" s="54"/>
      <c r="H79" s="54"/>
      <c r="I79" s="54"/>
      <c r="J79" s="54"/>
      <c r="K79" s="52"/>
    </row>
    <row r="80" spans="1:11" ht="12.75" customHeight="1">
      <c r="A80" s="47"/>
      <c r="B80" s="48"/>
      <c r="C80" s="49"/>
      <c r="D80" s="54"/>
      <c r="E80" s="54"/>
      <c r="F80" s="54"/>
      <c r="G80" s="54"/>
      <c r="H80" s="54"/>
      <c r="I80" s="54"/>
      <c r="J80" s="54"/>
      <c r="K80" s="52"/>
    </row>
    <row r="81" spans="1:11" ht="12.75" customHeight="1">
      <c r="A81" s="47"/>
      <c r="B81" s="48"/>
      <c r="C81" s="49"/>
      <c r="D81" s="54"/>
      <c r="E81" s="54"/>
      <c r="F81" s="54"/>
      <c r="G81" s="54"/>
      <c r="H81" s="54"/>
      <c r="I81" s="54"/>
      <c r="J81" s="54"/>
      <c r="K81" s="52"/>
    </row>
  </sheetData>
  <sheetProtection selectLockedCells="1" selectUnlockedCells="1"/>
  <mergeCells count="19">
    <mergeCell ref="A21:J21"/>
    <mergeCell ref="A28:H28"/>
    <mergeCell ref="A16:A19"/>
    <mergeCell ref="B16:B19"/>
    <mergeCell ref="C16:C19"/>
    <mergeCell ref="D16:H16"/>
    <mergeCell ref="I16:I19"/>
    <mergeCell ref="J16:J19"/>
    <mergeCell ref="D17:D19"/>
    <mergeCell ref="E17:E19"/>
    <mergeCell ref="F17:F19"/>
    <mergeCell ref="G17:G19"/>
    <mergeCell ref="A2:J2"/>
    <mergeCell ref="A3:J3"/>
    <mergeCell ref="A5:J5"/>
    <mergeCell ref="A6:J6"/>
    <mergeCell ref="A8:J8"/>
    <mergeCell ref="A9:J9"/>
    <mergeCell ref="H17:H19"/>
  </mergeCells>
  <printOptions/>
  <pageMargins left="0.2361111111111111" right="0.2361111111111111" top="0.7479166666666667" bottom="0.3541666666666667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showGridLines="0" tabSelected="1" zoomScaleSheetLayoutView="75" zoomScalePageLayoutView="0" workbookViewId="0" topLeftCell="A10">
      <selection activeCell="K12" sqref="K12"/>
    </sheetView>
  </sheetViews>
  <sheetFormatPr defaultColWidth="9.140625" defaultRowHeight="12.75" customHeight="1" outlineLevelRow="1"/>
  <cols>
    <col min="1" max="1" width="4.57421875" style="88" customWidth="1"/>
    <col min="2" max="2" width="14.421875" style="89" customWidth="1"/>
    <col min="3" max="3" width="40.7109375" style="90" customWidth="1"/>
    <col min="4" max="4" width="13.8515625" style="91" customWidth="1"/>
    <col min="5" max="5" width="16.421875" style="92" customWidth="1"/>
    <col min="6" max="6" width="8.140625" style="93" customWidth="1"/>
    <col min="7" max="9" width="7.140625" style="93" customWidth="1"/>
    <col min="10" max="10" width="8.140625" style="93" customWidth="1"/>
    <col min="11" max="13" width="7.140625" style="93" customWidth="1"/>
    <col min="14" max="16384" width="9.140625" style="94" customWidth="1"/>
  </cols>
  <sheetData>
    <row r="1" spans="1:13" ht="15.75" customHeight="1">
      <c r="A1" s="177" t="str">
        <f>'Лист 1'!A6</f>
        <v>Сети газоснабжения микрорайона индивидуальной жилой  застройки в районе ул. Полевая в г. Югорске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</row>
    <row r="2" spans="1:13" ht="12.75" customHeight="1">
      <c r="A2" s="165" t="s">
        <v>2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</row>
    <row r="3" spans="3:9" ht="14.25" customHeight="1">
      <c r="C3" s="95"/>
      <c r="D3" s="88"/>
      <c r="E3" s="96"/>
      <c r="F3" s="53"/>
      <c r="G3" s="53"/>
      <c r="I3" s="97"/>
    </row>
    <row r="4" spans="1:13" ht="12.75" customHeight="1">
      <c r="A4" s="164" t="s">
        <v>258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</row>
    <row r="5" spans="1:13" ht="12.75" customHeight="1">
      <c r="A5" s="165" t="s">
        <v>41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</row>
    <row r="6" spans="3:9" ht="12.75" customHeight="1">
      <c r="C6" s="98"/>
      <c r="D6" s="88"/>
      <c r="E6" s="99"/>
      <c r="F6" s="100"/>
      <c r="G6" s="100"/>
      <c r="I6" s="101"/>
    </row>
    <row r="7" spans="2:10" ht="15.75" customHeight="1">
      <c r="B7" s="102" t="s">
        <v>42</v>
      </c>
      <c r="C7" s="103" t="s">
        <v>259</v>
      </c>
      <c r="D7" s="104"/>
      <c r="E7" s="105"/>
      <c r="F7" s="106"/>
      <c r="G7" s="106"/>
      <c r="H7" s="107"/>
      <c r="I7" s="108"/>
      <c r="J7" s="108"/>
    </row>
    <row r="8" spans="3:10" ht="14.25" customHeight="1">
      <c r="C8" s="178" t="s">
        <v>44</v>
      </c>
      <c r="D8" s="178"/>
      <c r="E8" s="178"/>
      <c r="F8" s="178"/>
      <c r="G8" s="178"/>
      <c r="H8" s="178"/>
      <c r="I8" s="178"/>
      <c r="J8" s="178"/>
    </row>
    <row r="9" spans="1:5" ht="12.75" customHeight="1">
      <c r="A9" s="109"/>
      <c r="B9" s="110"/>
      <c r="C9" s="95"/>
      <c r="D9" s="88"/>
      <c r="E9" s="111"/>
    </row>
    <row r="10" spans="3:14" ht="14.25" customHeight="1">
      <c r="C10" s="112" t="s">
        <v>45</v>
      </c>
      <c r="D10" s="88"/>
      <c r="E10" s="101"/>
      <c r="I10" s="112"/>
      <c r="J10" s="112"/>
      <c r="N10" s="113"/>
    </row>
    <row r="11" spans="1:13" s="117" customFormat="1" ht="14.25" customHeight="1">
      <c r="A11" s="114"/>
      <c r="B11" s="115"/>
      <c r="C11" s="112" t="s">
        <v>46</v>
      </c>
      <c r="D11" s="113"/>
      <c r="E11" s="167" t="s">
        <v>260</v>
      </c>
      <c r="F11" s="167"/>
      <c r="G11" s="116" t="s">
        <v>1</v>
      </c>
      <c r="H11" s="113"/>
      <c r="I11" s="112"/>
      <c r="J11" s="112"/>
      <c r="K11" s="113"/>
      <c r="L11" s="113"/>
      <c r="M11" s="113"/>
    </row>
    <row r="12" spans="1:13" s="117" customFormat="1" ht="14.25" customHeight="1">
      <c r="A12" s="114"/>
      <c r="B12" s="115"/>
      <c r="C12" s="112" t="s">
        <v>48</v>
      </c>
      <c r="D12" s="114"/>
      <c r="E12" s="167" t="s">
        <v>261</v>
      </c>
      <c r="F12" s="167"/>
      <c r="G12" s="116" t="s">
        <v>1</v>
      </c>
      <c r="H12" s="113"/>
      <c r="I12" s="112"/>
      <c r="J12" s="112"/>
      <c r="K12" s="113"/>
      <c r="L12" s="113"/>
      <c r="M12" s="113"/>
    </row>
    <row r="13" spans="1:13" s="117" customFormat="1" ht="14.25" customHeight="1" outlineLevel="1">
      <c r="A13" s="114"/>
      <c r="B13" s="115"/>
      <c r="C13" s="112" t="s">
        <v>50</v>
      </c>
      <c r="D13" s="114"/>
      <c r="E13" s="167" t="s">
        <v>262</v>
      </c>
      <c r="F13" s="167"/>
      <c r="G13" s="116" t="s">
        <v>52</v>
      </c>
      <c r="H13" s="113"/>
      <c r="I13" s="112"/>
      <c r="J13" s="112"/>
      <c r="K13" s="113"/>
      <c r="L13" s="113"/>
      <c r="M13" s="113"/>
    </row>
    <row r="14" spans="3:5" ht="14.25" customHeight="1">
      <c r="C14" s="118" t="s">
        <v>12</v>
      </c>
      <c r="D14" s="88"/>
      <c r="E14" s="101"/>
    </row>
    <row r="15" spans="3:5" ht="12.75" customHeight="1">
      <c r="C15" s="95"/>
      <c r="D15" s="88"/>
      <c r="E15" s="101"/>
    </row>
    <row r="16" spans="3:5" ht="12.75" customHeight="1">
      <c r="C16" s="95"/>
      <c r="D16" s="88"/>
      <c r="E16" s="101"/>
    </row>
    <row r="17" spans="1:13" ht="12.75" customHeight="1">
      <c r="A17" s="168" t="s">
        <v>13</v>
      </c>
      <c r="B17" s="169" t="s">
        <v>53</v>
      </c>
      <c r="C17" s="168" t="s">
        <v>54</v>
      </c>
      <c r="D17" s="168" t="s">
        <v>55</v>
      </c>
      <c r="E17" s="168" t="s">
        <v>56</v>
      </c>
      <c r="F17" s="168" t="s">
        <v>57</v>
      </c>
      <c r="G17" s="168"/>
      <c r="H17" s="168"/>
      <c r="I17" s="168"/>
      <c r="J17" s="168" t="s">
        <v>58</v>
      </c>
      <c r="K17" s="168"/>
      <c r="L17" s="168"/>
      <c r="M17" s="168"/>
    </row>
    <row r="18" spans="1:13" ht="13.5" customHeight="1">
      <c r="A18" s="168"/>
      <c r="B18" s="169"/>
      <c r="C18" s="168"/>
      <c r="D18" s="168"/>
      <c r="E18" s="168"/>
      <c r="F18" s="168" t="s">
        <v>39</v>
      </c>
      <c r="G18" s="168" t="s">
        <v>59</v>
      </c>
      <c r="H18" s="168"/>
      <c r="I18" s="168"/>
      <c r="J18" s="168" t="s">
        <v>39</v>
      </c>
      <c r="K18" s="168" t="s">
        <v>59</v>
      </c>
      <c r="L18" s="168"/>
      <c r="M18" s="168"/>
    </row>
    <row r="19" spans="1:13" ht="24" customHeight="1">
      <c r="A19" s="168"/>
      <c r="B19" s="169"/>
      <c r="C19" s="168"/>
      <c r="D19" s="168"/>
      <c r="E19" s="168"/>
      <c r="F19" s="168"/>
      <c r="G19" s="119" t="s">
        <v>60</v>
      </c>
      <c r="H19" s="119" t="s">
        <v>61</v>
      </c>
      <c r="I19" s="119" t="s">
        <v>62</v>
      </c>
      <c r="J19" s="168"/>
      <c r="K19" s="119" t="s">
        <v>60</v>
      </c>
      <c r="L19" s="119" t="s">
        <v>61</v>
      </c>
      <c r="M19" s="119" t="s">
        <v>62</v>
      </c>
    </row>
    <row r="20" spans="1:13" ht="12.75" customHeight="1">
      <c r="A20" s="120">
        <v>1</v>
      </c>
      <c r="B20" s="121">
        <v>2</v>
      </c>
      <c r="C20" s="119">
        <v>3</v>
      </c>
      <c r="D20" s="119">
        <v>4</v>
      </c>
      <c r="E20" s="122">
        <v>5</v>
      </c>
      <c r="F20" s="123">
        <v>6</v>
      </c>
      <c r="G20" s="123">
        <v>7</v>
      </c>
      <c r="H20" s="123">
        <v>8</v>
      </c>
      <c r="I20" s="123">
        <v>9</v>
      </c>
      <c r="J20" s="123">
        <v>10</v>
      </c>
      <c r="K20" s="123">
        <v>11</v>
      </c>
      <c r="L20" s="123">
        <v>12</v>
      </c>
      <c r="M20" s="123">
        <v>13</v>
      </c>
    </row>
    <row r="21" spans="1:13" ht="18.75" customHeight="1">
      <c r="A21" s="170" t="s">
        <v>263</v>
      </c>
      <c r="B21" s="170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</row>
    <row r="22" spans="1:13" ht="60" customHeight="1">
      <c r="A22" s="120">
        <v>1</v>
      </c>
      <c r="B22" s="124" t="s">
        <v>264</v>
      </c>
      <c r="C22" s="125" t="s">
        <v>265</v>
      </c>
      <c r="D22" s="122" t="s">
        <v>266</v>
      </c>
      <c r="E22" s="128" t="s">
        <v>267</v>
      </c>
      <c r="F22" s="127">
        <v>72.27</v>
      </c>
      <c r="G22" s="127"/>
      <c r="H22" s="127">
        <v>72.27</v>
      </c>
      <c r="I22" s="127">
        <v>15.45</v>
      </c>
      <c r="J22" s="127">
        <v>1670.3</v>
      </c>
      <c r="K22" s="127"/>
      <c r="L22" s="127">
        <v>1670.3</v>
      </c>
      <c r="M22" s="127">
        <v>357.08</v>
      </c>
    </row>
    <row r="23" spans="1:13" ht="12.75" customHeight="1">
      <c r="A23" s="171" t="s">
        <v>73</v>
      </c>
      <c r="B23" s="171"/>
      <c r="C23" s="171"/>
      <c r="D23" s="171"/>
      <c r="E23" s="171"/>
      <c r="F23" s="171"/>
      <c r="G23" s="171"/>
      <c r="H23" s="171"/>
      <c r="I23" s="171"/>
      <c r="J23" s="129">
        <v>1670.3</v>
      </c>
      <c r="K23" s="127"/>
      <c r="L23" s="129">
        <v>1670.3</v>
      </c>
      <c r="M23" s="129">
        <v>357.08</v>
      </c>
    </row>
    <row r="24" spans="1:13" ht="12.75" customHeight="1">
      <c r="A24" s="171" t="s">
        <v>74</v>
      </c>
      <c r="B24" s="171"/>
      <c r="C24" s="171"/>
      <c r="D24" s="171"/>
      <c r="E24" s="171"/>
      <c r="F24" s="171"/>
      <c r="G24" s="171"/>
      <c r="H24" s="171"/>
      <c r="I24" s="171"/>
      <c r="J24" s="129">
        <v>357.08</v>
      </c>
      <c r="K24" s="127"/>
      <c r="L24" s="127"/>
      <c r="M24" s="127"/>
    </row>
    <row r="25" spans="1:13" ht="12.75" customHeight="1">
      <c r="A25" s="171" t="s">
        <v>75</v>
      </c>
      <c r="B25" s="171"/>
      <c r="C25" s="171"/>
      <c r="D25" s="171"/>
      <c r="E25" s="171"/>
      <c r="F25" s="171"/>
      <c r="G25" s="171"/>
      <c r="H25" s="171"/>
      <c r="I25" s="171"/>
      <c r="J25" s="129">
        <v>178.54</v>
      </c>
      <c r="K25" s="127"/>
      <c r="L25" s="127"/>
      <c r="M25" s="127"/>
    </row>
    <row r="26" spans="1:13" ht="12.75" customHeight="1">
      <c r="A26" s="172" t="s">
        <v>268</v>
      </c>
      <c r="B26" s="172"/>
      <c r="C26" s="172"/>
      <c r="D26" s="172"/>
      <c r="E26" s="172"/>
      <c r="F26" s="172"/>
      <c r="G26" s="172"/>
      <c r="H26" s="172"/>
      <c r="I26" s="172"/>
      <c r="J26" s="127"/>
      <c r="K26" s="127"/>
      <c r="L26" s="127"/>
      <c r="M26" s="127"/>
    </row>
    <row r="27" spans="1:13" ht="12.75" customHeight="1">
      <c r="A27" s="171" t="s">
        <v>121</v>
      </c>
      <c r="B27" s="171"/>
      <c r="C27" s="171"/>
      <c r="D27" s="171"/>
      <c r="E27" s="171"/>
      <c r="F27" s="171"/>
      <c r="G27" s="171"/>
      <c r="H27" s="171"/>
      <c r="I27" s="171"/>
      <c r="J27" s="129">
        <v>2205.92</v>
      </c>
      <c r="K27" s="127"/>
      <c r="L27" s="127"/>
      <c r="M27" s="127"/>
    </row>
    <row r="28" spans="1:13" ht="12.75" customHeight="1">
      <c r="A28" s="171" t="s">
        <v>78</v>
      </c>
      <c r="B28" s="171"/>
      <c r="C28" s="171"/>
      <c r="D28" s="171"/>
      <c r="E28" s="171"/>
      <c r="F28" s="171"/>
      <c r="G28" s="171"/>
      <c r="H28" s="171"/>
      <c r="I28" s="171"/>
      <c r="J28" s="129">
        <v>2205.92</v>
      </c>
      <c r="K28" s="127"/>
      <c r="L28" s="127"/>
      <c r="M28" s="127"/>
    </row>
    <row r="29" spans="1:13" ht="12.75" customHeight="1">
      <c r="A29" s="171" t="s">
        <v>79</v>
      </c>
      <c r="B29" s="171"/>
      <c r="C29" s="171"/>
      <c r="D29" s="171"/>
      <c r="E29" s="171"/>
      <c r="F29" s="171"/>
      <c r="G29" s="171"/>
      <c r="H29" s="171"/>
      <c r="I29" s="171"/>
      <c r="J29" s="127"/>
      <c r="K29" s="127"/>
      <c r="L29" s="127"/>
      <c r="M29" s="127"/>
    </row>
    <row r="30" spans="1:13" ht="12.75" customHeight="1">
      <c r="A30" s="171" t="s">
        <v>80</v>
      </c>
      <c r="B30" s="171"/>
      <c r="C30" s="171"/>
      <c r="D30" s="171"/>
      <c r="E30" s="171"/>
      <c r="F30" s="171"/>
      <c r="G30" s="171"/>
      <c r="H30" s="171"/>
      <c r="I30" s="171"/>
      <c r="J30" s="129">
        <v>1670.3</v>
      </c>
      <c r="K30" s="127"/>
      <c r="L30" s="127"/>
      <c r="M30" s="127"/>
    </row>
    <row r="31" spans="1:13" ht="12.75" customHeight="1">
      <c r="A31" s="171" t="s">
        <v>81</v>
      </c>
      <c r="B31" s="171"/>
      <c r="C31" s="171"/>
      <c r="D31" s="171"/>
      <c r="E31" s="171"/>
      <c r="F31" s="171"/>
      <c r="G31" s="171"/>
      <c r="H31" s="171"/>
      <c r="I31" s="171"/>
      <c r="J31" s="129">
        <v>357.08</v>
      </c>
      <c r="K31" s="127"/>
      <c r="L31" s="127"/>
      <c r="M31" s="127"/>
    </row>
    <row r="32" spans="1:13" ht="12.75" customHeight="1">
      <c r="A32" s="171" t="s">
        <v>82</v>
      </c>
      <c r="B32" s="171"/>
      <c r="C32" s="171"/>
      <c r="D32" s="171"/>
      <c r="E32" s="171"/>
      <c r="F32" s="171"/>
      <c r="G32" s="171"/>
      <c r="H32" s="171"/>
      <c r="I32" s="171"/>
      <c r="J32" s="129">
        <v>357.08</v>
      </c>
      <c r="K32" s="127"/>
      <c r="L32" s="127"/>
      <c r="M32" s="127"/>
    </row>
    <row r="33" spans="1:13" ht="12.75" customHeight="1">
      <c r="A33" s="171" t="s">
        <v>83</v>
      </c>
      <c r="B33" s="171"/>
      <c r="C33" s="171"/>
      <c r="D33" s="171"/>
      <c r="E33" s="171"/>
      <c r="F33" s="171"/>
      <c r="G33" s="171"/>
      <c r="H33" s="171"/>
      <c r="I33" s="171"/>
      <c r="J33" s="129">
        <v>178.54</v>
      </c>
      <c r="K33" s="127"/>
      <c r="L33" s="127"/>
      <c r="M33" s="127"/>
    </row>
    <row r="34" spans="1:13" ht="12.75" customHeight="1">
      <c r="A34" s="172" t="s">
        <v>269</v>
      </c>
      <c r="B34" s="172"/>
      <c r="C34" s="172"/>
      <c r="D34" s="172"/>
      <c r="E34" s="172"/>
      <c r="F34" s="172"/>
      <c r="G34" s="172"/>
      <c r="H34" s="172"/>
      <c r="I34" s="172"/>
      <c r="J34" s="130">
        <v>2205.92</v>
      </c>
      <c r="K34" s="127"/>
      <c r="L34" s="127"/>
      <c r="M34" s="127"/>
    </row>
    <row r="35" spans="1:13" ht="12.75" customHeight="1">
      <c r="A35" s="173" t="s">
        <v>85</v>
      </c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</row>
    <row r="36" spans="1:13" ht="12.75" customHeight="1">
      <c r="A36" s="171" t="s">
        <v>86</v>
      </c>
      <c r="B36" s="171"/>
      <c r="C36" s="171"/>
      <c r="D36" s="171"/>
      <c r="E36" s="171"/>
      <c r="F36" s="171"/>
      <c r="G36" s="171"/>
      <c r="H36" s="171"/>
      <c r="I36" s="171"/>
      <c r="J36" s="129">
        <v>1670.3</v>
      </c>
      <c r="K36" s="127"/>
      <c r="L36" s="129">
        <v>1670.3</v>
      </c>
      <c r="M36" s="129">
        <v>357.08</v>
      </c>
    </row>
    <row r="37" spans="1:13" ht="12.75" customHeight="1">
      <c r="A37" s="171" t="s">
        <v>74</v>
      </c>
      <c r="B37" s="171"/>
      <c r="C37" s="171"/>
      <c r="D37" s="171"/>
      <c r="E37" s="171"/>
      <c r="F37" s="171"/>
      <c r="G37" s="171"/>
      <c r="H37" s="171"/>
      <c r="I37" s="171"/>
      <c r="J37" s="129">
        <v>357.08</v>
      </c>
      <c r="K37" s="127"/>
      <c r="L37" s="127"/>
      <c r="M37" s="127"/>
    </row>
    <row r="38" spans="1:13" ht="12.75" customHeight="1">
      <c r="A38" s="171" t="s">
        <v>75</v>
      </c>
      <c r="B38" s="171"/>
      <c r="C38" s="171"/>
      <c r="D38" s="171"/>
      <c r="E38" s="171"/>
      <c r="F38" s="171"/>
      <c r="G38" s="171"/>
      <c r="H38" s="171"/>
      <c r="I38" s="171"/>
      <c r="J38" s="129">
        <v>178.54</v>
      </c>
      <c r="K38" s="127"/>
      <c r="L38" s="127"/>
      <c r="M38" s="127"/>
    </row>
    <row r="39" spans="1:13" ht="12.75" customHeight="1">
      <c r="A39" s="172" t="s">
        <v>87</v>
      </c>
      <c r="B39" s="172"/>
      <c r="C39" s="172"/>
      <c r="D39" s="172"/>
      <c r="E39" s="172"/>
      <c r="F39" s="172"/>
      <c r="G39" s="172"/>
      <c r="H39" s="172"/>
      <c r="I39" s="172"/>
      <c r="J39" s="127"/>
      <c r="K39" s="127"/>
      <c r="L39" s="127"/>
      <c r="M39" s="127"/>
    </row>
    <row r="40" spans="1:13" ht="12.75" customHeight="1">
      <c r="A40" s="171" t="s">
        <v>121</v>
      </c>
      <c r="B40" s="171"/>
      <c r="C40" s="171"/>
      <c r="D40" s="171"/>
      <c r="E40" s="171"/>
      <c r="F40" s="171"/>
      <c r="G40" s="171"/>
      <c r="H40" s="171"/>
      <c r="I40" s="171"/>
      <c r="J40" s="129">
        <v>2205.92</v>
      </c>
      <c r="K40" s="127"/>
      <c r="L40" s="127"/>
      <c r="M40" s="127"/>
    </row>
    <row r="41" spans="1:13" ht="12.75" customHeight="1">
      <c r="A41" s="171" t="s">
        <v>78</v>
      </c>
      <c r="B41" s="171"/>
      <c r="C41" s="171"/>
      <c r="D41" s="171"/>
      <c r="E41" s="171"/>
      <c r="F41" s="171"/>
      <c r="G41" s="171"/>
      <c r="H41" s="171"/>
      <c r="I41" s="171"/>
      <c r="J41" s="129">
        <v>2205.92</v>
      </c>
      <c r="K41" s="127"/>
      <c r="L41" s="127"/>
      <c r="M41" s="127"/>
    </row>
    <row r="42" spans="1:13" ht="12.75" customHeight="1">
      <c r="A42" s="171" t="s">
        <v>79</v>
      </c>
      <c r="B42" s="171"/>
      <c r="C42" s="171"/>
      <c r="D42" s="171"/>
      <c r="E42" s="171"/>
      <c r="F42" s="171"/>
      <c r="G42" s="171"/>
      <c r="H42" s="171"/>
      <c r="I42" s="171"/>
      <c r="J42" s="127"/>
      <c r="K42" s="127"/>
      <c r="L42" s="127"/>
      <c r="M42" s="127"/>
    </row>
    <row r="43" spans="1:13" ht="12.75" customHeight="1">
      <c r="A43" s="171" t="s">
        <v>80</v>
      </c>
      <c r="B43" s="171"/>
      <c r="C43" s="171"/>
      <c r="D43" s="171"/>
      <c r="E43" s="171"/>
      <c r="F43" s="171"/>
      <c r="G43" s="171"/>
      <c r="H43" s="171"/>
      <c r="I43" s="171"/>
      <c r="J43" s="129">
        <v>1670.3</v>
      </c>
      <c r="K43" s="127"/>
      <c r="L43" s="127"/>
      <c r="M43" s="127"/>
    </row>
    <row r="44" spans="1:13" ht="12.75" customHeight="1">
      <c r="A44" s="171" t="s">
        <v>81</v>
      </c>
      <c r="B44" s="171"/>
      <c r="C44" s="171"/>
      <c r="D44" s="171"/>
      <c r="E44" s="171"/>
      <c r="F44" s="171"/>
      <c r="G44" s="171"/>
      <c r="H44" s="171"/>
      <c r="I44" s="171"/>
      <c r="J44" s="129">
        <v>357.08</v>
      </c>
      <c r="K44" s="127"/>
      <c r="L44" s="127"/>
      <c r="M44" s="127"/>
    </row>
    <row r="45" spans="1:13" ht="12.75" customHeight="1">
      <c r="A45" s="171" t="s">
        <v>82</v>
      </c>
      <c r="B45" s="171"/>
      <c r="C45" s="171"/>
      <c r="D45" s="171"/>
      <c r="E45" s="171"/>
      <c r="F45" s="171"/>
      <c r="G45" s="171"/>
      <c r="H45" s="171"/>
      <c r="I45" s="171"/>
      <c r="J45" s="129">
        <v>357.08</v>
      </c>
      <c r="K45" s="127"/>
      <c r="L45" s="127"/>
      <c r="M45" s="127"/>
    </row>
    <row r="46" spans="1:13" ht="12.75" customHeight="1">
      <c r="A46" s="171" t="s">
        <v>83</v>
      </c>
      <c r="B46" s="171"/>
      <c r="C46" s="171"/>
      <c r="D46" s="171"/>
      <c r="E46" s="171"/>
      <c r="F46" s="171"/>
      <c r="G46" s="171"/>
      <c r="H46" s="171"/>
      <c r="I46" s="171"/>
      <c r="J46" s="129">
        <v>178.54</v>
      </c>
      <c r="K46" s="127"/>
      <c r="L46" s="127"/>
      <c r="M46" s="127"/>
    </row>
    <row r="47" spans="1:13" ht="12.75" customHeight="1">
      <c r="A47" s="172" t="s">
        <v>88</v>
      </c>
      <c r="B47" s="172"/>
      <c r="C47" s="172"/>
      <c r="D47" s="172"/>
      <c r="E47" s="172"/>
      <c r="F47" s="172"/>
      <c r="G47" s="172"/>
      <c r="H47" s="172"/>
      <c r="I47" s="172"/>
      <c r="J47" s="130">
        <v>2205.92</v>
      </c>
      <c r="K47" s="127"/>
      <c r="L47" s="127"/>
      <c r="M47" s="127"/>
    </row>
    <row r="51" spans="1:13" ht="12.75" customHeight="1">
      <c r="A51" s="174"/>
      <c r="B51" s="174"/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</row>
    <row r="52" spans="1:13" ht="12.75" customHeight="1">
      <c r="A52" s="175"/>
      <c r="B52" s="175"/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175"/>
    </row>
  </sheetData>
  <sheetProtection selectLockedCells="1" selectUnlockedCells="1"/>
  <mergeCells count="47">
    <mergeCell ref="A47:I47"/>
    <mergeCell ref="A51:M51"/>
    <mergeCell ref="A52:M52"/>
    <mergeCell ref="A41:I41"/>
    <mergeCell ref="A42:I42"/>
    <mergeCell ref="A43:I43"/>
    <mergeCell ref="A44:I44"/>
    <mergeCell ref="A45:I45"/>
    <mergeCell ref="A46:I46"/>
    <mergeCell ref="A35:M35"/>
    <mergeCell ref="A36:I36"/>
    <mergeCell ref="A37:I37"/>
    <mergeCell ref="A38:I38"/>
    <mergeCell ref="A39:I39"/>
    <mergeCell ref="A40:I40"/>
    <mergeCell ref="A29:I29"/>
    <mergeCell ref="A30:I30"/>
    <mergeCell ref="A31:I31"/>
    <mergeCell ref="A32:I32"/>
    <mergeCell ref="A33:I33"/>
    <mergeCell ref="A34:I34"/>
    <mergeCell ref="A23:I23"/>
    <mergeCell ref="A24:I24"/>
    <mergeCell ref="A25:I25"/>
    <mergeCell ref="A26:I26"/>
    <mergeCell ref="A27:I27"/>
    <mergeCell ref="A28:I28"/>
    <mergeCell ref="J17:M17"/>
    <mergeCell ref="F18:F19"/>
    <mergeCell ref="G18:I18"/>
    <mergeCell ref="J18:J19"/>
    <mergeCell ref="K18:M18"/>
    <mergeCell ref="A21:M21"/>
    <mergeCell ref="E12:F12"/>
    <mergeCell ref="E13:F13"/>
    <mergeCell ref="A17:A19"/>
    <mergeCell ref="B17:B19"/>
    <mergeCell ref="C17:C19"/>
    <mergeCell ref="D17:D19"/>
    <mergeCell ref="E17:E19"/>
    <mergeCell ref="F17:I17"/>
    <mergeCell ref="A1:M1"/>
    <mergeCell ref="A2:M2"/>
    <mergeCell ref="A4:M4"/>
    <mergeCell ref="A5:M5"/>
    <mergeCell ref="C8:J8"/>
    <mergeCell ref="E11:F11"/>
  </mergeCells>
  <printOptions/>
  <pageMargins left="0.39375" right="0" top="0.5118055555555555" bottom="0.39375" header="0.5118055555555555" footer="0.5118055555555555"/>
  <pageSetup fitToHeight="100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2013-03-24T16:41:00Z</dcterms:modified>
  <cp:category/>
  <cp:version/>
  <cp:contentType/>
  <cp:contentStatus/>
</cp:coreProperties>
</file>